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0FCC69E9-288F-4B88-8821-82A59E698AE8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F14" i="1"/>
  <c r="F15" i="1"/>
  <c r="E14" i="1"/>
  <c r="E15" i="1"/>
  <c r="C104" i="1" l="1"/>
  <c r="D104" i="1"/>
  <c r="E104" i="1"/>
  <c r="F104" i="1"/>
  <c r="F103" i="1"/>
  <c r="E103" i="1"/>
  <c r="D103" i="1"/>
  <c r="C103" i="1"/>
  <c r="D15" i="1"/>
  <c r="C15" i="1"/>
  <c r="D14" i="1"/>
  <c r="C14" i="1"/>
  <c r="E50" i="1"/>
  <c r="F50" i="1" s="1"/>
  <c r="D70" i="1"/>
  <c r="D69" i="1"/>
  <c r="D203" i="1"/>
  <c r="E203" i="1" s="1"/>
  <c r="E38" i="1"/>
  <c r="F38" i="1" s="1"/>
  <c r="D202" i="1"/>
  <c r="E202" i="1" s="1"/>
  <c r="E51" i="1"/>
  <c r="F51" i="1" s="1"/>
  <c r="E37" i="1"/>
  <c r="F37" i="1" s="1"/>
</calcChain>
</file>

<file path=xl/sharedStrings.xml><?xml version="1.0" encoding="utf-8"?>
<sst xmlns="http://schemas.openxmlformats.org/spreadsheetml/2006/main" count="95" uniqueCount="65">
  <si>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</si>
  <si>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</si>
  <si>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</si>
  <si>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</si>
  <si>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</si>
  <si>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</si>
  <si>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</si>
  <si>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</si>
  <si>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</si>
  <si>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</si>
  <si>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</si>
  <si>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</si>
  <si>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</si>
  <si>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</si>
  <si>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</si>
  <si>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</si>
  <si>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</si>
  <si>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</si>
  <si>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</si>
  <si>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</si>
  <si>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</si>
  <si>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</si>
  <si>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</si>
  <si>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</si>
  <si>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</si>
  <si>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</si>
  <si>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</si>
  <si>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</si>
  <si>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</si>
  <si>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</si>
  <si>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</si>
  <si>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</si>
  <si>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</si>
  <si>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</si>
  <si>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</si>
  <si>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</si>
  <si>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</si>
  <si>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</si>
  <si>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</si>
  <si>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</si>
  <si>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</si>
  <si>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</si>
  <si>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</si>
  <si>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</si>
  <si>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</si>
  <si>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</si>
  <si>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</si>
  <si>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</si>
  <si>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</si>
  <si>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</si>
  <si>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</si>
  <si>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</si>
  <si>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</si>
  <si>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</si>
  <si>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</si>
  <si>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</si>
  <si>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</si>
  <si>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</si>
  <si>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eSun PLA GF vs CF</t>
  </si>
  <si>
    <t>MyTechFun, 2024-02-16</t>
  </si>
  <si>
    <t>CF</t>
  </si>
  <si>
    <t>GF</t>
  </si>
  <si>
    <t>220/45°C</t>
  </si>
  <si>
    <t>Printed on BambuLab X1C (cool plate)</t>
  </si>
  <si>
    <t>GF broke suddenly after half rotations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</si>
</sst>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5" xfId="0" applyBorder="1"/>
    <xf numFmtId="0" fontId="11" fillId="0" borderId="1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16" xfId="0" applyBorder="1"/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/>
    <xf numFmtId="0" fontId="15" fillId="0" borderId="0" xfId="0" applyFont="1"/>
    <xf numFmtId="0" fontId="0" fillId="0" borderId="6" xfId="0" applyBorder="1" applyAlignment="1">
      <alignment horizontal="center"/>
    </xf>
    <xf numFmtId="0" fontId="16" fillId="0" borderId="0" xfId="0" applyFont="1"/>
    <xf numFmtId="0" fontId="4" fillId="0" borderId="0" xfId="0" applyFont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2" fontId="1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8" fillId="0" borderId="0" xfId="0" applyFont="1"/>
    <xf numFmtId="0" fontId="5" fillId="0" borderId="17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5" fillId="0" borderId="14" xfId="0" applyFont="1" applyBorder="1"/>
    <xf numFmtId="0" fontId="13" fillId="0" borderId="18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13" fillId="0" borderId="0" xfId="0" applyFont="1" applyBorder="1"/>
    <xf numFmtId="0" fontId="19" fillId="0" borderId="6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3" fillId="0" borderId="26" xfId="0" applyFont="1" applyBorder="1"/>
    <xf numFmtId="0" fontId="0" fillId="0" borderId="18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 (changes on reference dimension)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GF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0">
                  <c:v>0.58999999999999986</c:v>
                </c:pt>
                <c:pt idx="1">
                  <c:v>0.16000000000000014</c:v>
                </c:pt>
                <c:pt idx="2">
                  <c:v>0.16999999999999993</c:v>
                </c:pt>
                <c:pt idx="3">
                  <c:v>9.9999999999999645E-2</c:v>
                </c:pt>
                <c:pt idx="4">
                  <c:v>8.9999999999999858E-2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CF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0.89000000000000057</c:v>
                </c:pt>
                <c:pt idx="1">
                  <c:v>0.49000000000000021</c:v>
                </c:pt>
                <c:pt idx="2">
                  <c:v>0.29999999999999893</c:v>
                </c:pt>
                <c:pt idx="3">
                  <c:v>0.29000000000000092</c:v>
                </c:pt>
                <c:pt idx="4">
                  <c:v>0.27999999999999936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Sheet1!$B$37:$B$38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74.5</c:v>
                </c:pt>
                <c:pt idx="1">
                  <c:v>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Sheet1!$E$49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Sheet1!$B$50:$B$51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Sheet1!$E$50:$E$51</c:f>
              <c:numCache>
                <c:formatCode>General</c:formatCode>
                <c:ptCount val="2"/>
                <c:pt idx="0" formatCode="0.0">
                  <c:v>17.549999999999997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Sheet1!$B$69:$B$70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Sheet1!$C$69:$C$70</c:f>
              <c:numCache>
                <c:formatCode>General</c:formatCode>
                <c:ptCount val="2"/>
                <c:pt idx="0">
                  <c:v>173.4</c:v>
                </c:pt>
                <c:pt idx="1">
                  <c:v>178.8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Sheet1!$C$102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Sheet1!$B$103:$B$104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Sheet1!$C$103:$C$104</c:f>
              <c:numCache>
                <c:formatCode>0.00</c:formatCode>
                <c:ptCount val="2"/>
                <c:pt idx="0">
                  <c:v>0.18</c:v>
                </c:pt>
                <c:pt idx="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Sheet1!$D$102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Sheet1!$B$103:$B$104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Sheet1!$D$103:$D$104</c:f>
              <c:numCache>
                <c:formatCode>0.00</c:formatCode>
                <c:ptCount val="2"/>
                <c:pt idx="0">
                  <c:v>0.34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Sheet1!$E$102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Sheet1!$B$103:$B$104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Sheet1!$E$103:$E$104</c:f>
              <c:numCache>
                <c:formatCode>0.00</c:formatCode>
                <c:ptCount val="2"/>
                <c:pt idx="0">
                  <c:v>0.62</c:v>
                </c:pt>
                <c:pt idx="1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Sheet1!$F$102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Sheet1!$B$103:$B$104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Sheet1!$F$103:$F$104</c:f>
              <c:numCache>
                <c:formatCode>0.00</c:formatCode>
                <c:ptCount val="2"/>
                <c:pt idx="0">
                  <c:v>1.24</c:v>
                </c:pt>
                <c:pt idx="1">
                  <c:v>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Sheet1!$E$201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Sheet1!$B$202:$B$203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Sheet1!$E$202:$E$203</c:f>
              <c:numCache>
                <c:formatCode>0.0</c:formatCode>
                <c:ptCount val="2"/>
                <c:pt idx="0">
                  <c:v>3.67875</c:v>
                </c:pt>
                <c:pt idx="1">
                  <c:v>3.9853125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Sheet1!$C$229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Sheet1!$B$230:$B$231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Sheet1!$C$230:$C$231</c:f>
              <c:numCache>
                <c:formatCode>General</c:formatCode>
                <c:ptCount val="2"/>
                <c:pt idx="0">
                  <c:v>65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Sheet1!$B$134</c:f>
              <c:strCache>
                <c:ptCount val="1"/>
                <c:pt idx="0">
                  <c:v>GF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 w="41275">
                <a:solidFill>
                  <a:schemeClr val="accent1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Sheet1!$C$133:$N$133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0.00</c:formatCode>
                <c:ptCount val="12"/>
                <c:pt idx="0">
                  <c:v>0.19</c:v>
                </c:pt>
                <c:pt idx="1">
                  <c:v>0.18</c:v>
                </c:pt>
                <c:pt idx="2">
                  <c:v>0.19</c:v>
                </c:pt>
                <c:pt idx="3">
                  <c:v>0.32</c:v>
                </c:pt>
                <c:pt idx="4">
                  <c:v>0.34</c:v>
                </c:pt>
                <c:pt idx="5">
                  <c:v>0.34</c:v>
                </c:pt>
                <c:pt idx="6">
                  <c:v>0.61</c:v>
                </c:pt>
                <c:pt idx="7">
                  <c:v>0.62</c:v>
                </c:pt>
                <c:pt idx="8">
                  <c:v>0.63</c:v>
                </c:pt>
                <c:pt idx="9">
                  <c:v>1.19</c:v>
                </c:pt>
                <c:pt idx="10">
                  <c:v>1.24</c:v>
                </c:pt>
                <c:pt idx="11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Sheet1!$B$135</c:f>
              <c:strCache>
                <c:ptCount val="1"/>
                <c:pt idx="0">
                  <c:v>CF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 w="44450">
                <a:solidFill>
                  <a:schemeClr val="accent2"/>
                </a:solidFill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8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 w="44450" cap="rnd">
                  <a:solidFill>
                    <a:schemeClr val="accent2"/>
                  </a:solidFill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75A-4553-A077-74370E8E0369}"/>
              </c:ext>
            </c:extLst>
          </c:dPt>
          <c:cat>
            <c:strRef>
              <c:f>Sheet1!$C$133:$N$133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Sheet1!$C$135:$N$135</c:f>
              <c:numCache>
                <c:formatCode>0.00</c:formatCode>
                <c:ptCount val="12"/>
                <c:pt idx="0">
                  <c:v>0.14000000000000001</c:v>
                </c:pt>
                <c:pt idx="1">
                  <c:v>0.15</c:v>
                </c:pt>
                <c:pt idx="2">
                  <c:v>0.15</c:v>
                </c:pt>
                <c:pt idx="3">
                  <c:v>0.3</c:v>
                </c:pt>
                <c:pt idx="4">
                  <c:v>0.3</c:v>
                </c:pt>
                <c:pt idx="5">
                  <c:v>0.31</c:v>
                </c:pt>
                <c:pt idx="6">
                  <c:v>0.59</c:v>
                </c:pt>
                <c:pt idx="7">
                  <c:v>0.61</c:v>
                </c:pt>
                <c:pt idx="8">
                  <c:v>0.62</c:v>
                </c:pt>
                <c:pt idx="9">
                  <c:v>1.26</c:v>
                </c:pt>
                <c:pt idx="10">
                  <c:v>1.38</c:v>
                </c:pt>
                <c:pt idx="11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Sheet1!$C$176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Sheet1!$B$177:$B$178</c:f>
              <c:strCache>
                <c:ptCount val="2"/>
                <c:pt idx="0">
                  <c:v>GF</c:v>
                </c:pt>
                <c:pt idx="1">
                  <c:v>CF</c:v>
                </c:pt>
              </c:strCache>
            </c:strRef>
          </c:cat>
          <c:val>
            <c:numRef>
              <c:f>Sheet1!$C$177:$C$178</c:f>
              <c:numCache>
                <c:formatCode>General</c:formatCode>
                <c:ptCount val="2"/>
                <c:pt idx="0">
                  <c:v>1.3</c:v>
                </c:pt>
                <c:pt idx="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17" Type="http://schemas.openxmlformats.org/officeDocument/2006/relationships/chart" Target="../charts/chart9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341312</xdr:colOff>
      <xdr:row>6</xdr:row>
      <xdr:rowOff>157403</xdr:rowOff>
    </xdr:from>
    <xdr:to>
      <xdr:col>18</xdr:col>
      <xdr:colOff>452436</xdr:colOff>
      <xdr:row>30</xdr:row>
      <xdr:rowOff>175660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33</xdr:row>
      <xdr:rowOff>172098</xdr:rowOff>
    </xdr:from>
    <xdr:to>
      <xdr:col>13</xdr:col>
      <xdr:colOff>660833</xdr:colOff>
      <xdr:row>62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33</xdr:row>
      <xdr:rowOff>166688</xdr:rowOff>
    </xdr:from>
    <xdr:to>
      <xdr:col>20</xdr:col>
      <xdr:colOff>105353</xdr:colOff>
      <xdr:row>62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127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2494</xdr:colOff>
      <xdr:row>199</xdr:row>
      <xdr:rowOff>171110</xdr:rowOff>
    </xdr:from>
    <xdr:to>
      <xdr:col>14</xdr:col>
      <xdr:colOff>152400</xdr:colOff>
      <xdr:row>224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226</xdr:row>
      <xdr:rowOff>170388</xdr:rowOff>
    </xdr:from>
    <xdr:to>
      <xdr:col>14</xdr:col>
      <xdr:colOff>150709</xdr:colOff>
      <xdr:row>246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107154</xdr:colOff>
      <xdr:row>137</xdr:row>
      <xdr:rowOff>0</xdr:rowOff>
    </xdr:from>
    <xdr:to>
      <xdr:col>14</xdr:col>
      <xdr:colOff>571499</xdr:colOff>
      <xdr:row>166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219292</xdr:colOff>
      <xdr:row>18</xdr:row>
      <xdr:rowOff>161717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9</xdr:col>
      <xdr:colOff>147709</xdr:colOff>
      <xdr:row>36</xdr:row>
      <xdr:rowOff>106296</xdr:rowOff>
    </xdr:from>
    <xdr:to>
      <xdr:col>10</xdr:col>
      <xdr:colOff>668962</xdr:colOff>
      <xdr:row>40</xdr:row>
      <xdr:rowOff>2764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1834" y="7035734"/>
          <a:ext cx="1521378" cy="666405"/>
        </a:xfrm>
        <a:prstGeom prst="rect">
          <a:avLst/>
        </a:prstGeom>
      </xdr:spPr>
    </xdr:pic>
    <xdr:clientData/>
  </xdr:twoCellAnchor>
  <xdr:twoCellAnchor editAs="oneCell">
    <xdr:from>
      <xdr:col>15</xdr:col>
      <xdr:colOff>471058</xdr:colOff>
      <xdr:row>37</xdr:row>
      <xdr:rowOff>33477</xdr:rowOff>
    </xdr:from>
    <xdr:to>
      <xdr:col>16</xdr:col>
      <xdr:colOff>480383</xdr:colOff>
      <xdr:row>46</xdr:row>
      <xdr:rowOff>50732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08" y="7153415"/>
          <a:ext cx="818950" cy="17396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5</xdr:col>
      <xdr:colOff>160337</xdr:colOff>
      <xdr:row>119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180</xdr:row>
      <xdr:rowOff>119063</xdr:rowOff>
    </xdr:from>
    <xdr:to>
      <xdr:col>3</xdr:col>
      <xdr:colOff>278481</xdr:colOff>
      <xdr:row>191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73</xdr:row>
      <xdr:rowOff>158750</xdr:rowOff>
    </xdr:from>
    <xdr:to>
      <xdr:col>3</xdr:col>
      <xdr:colOff>422275</xdr:colOff>
      <xdr:row>87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206</xdr:row>
      <xdr:rowOff>111123</xdr:rowOff>
    </xdr:from>
    <xdr:to>
      <xdr:col>3</xdr:col>
      <xdr:colOff>604837</xdr:colOff>
      <xdr:row>219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236</xdr:row>
      <xdr:rowOff>127000</xdr:rowOff>
    </xdr:from>
    <xdr:to>
      <xdr:col>4</xdr:col>
      <xdr:colOff>128588</xdr:colOff>
      <xdr:row>242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1</xdr:col>
      <xdr:colOff>717767</xdr:colOff>
      <xdr:row>149</xdr:row>
      <xdr:rowOff>32319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40017" y="28591444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173</xdr:row>
      <xdr:rowOff>185736</xdr:rowOff>
    </xdr:from>
    <xdr:to>
      <xdr:col>14</xdr:col>
      <xdr:colOff>161924</xdr:colOff>
      <xdr:row>193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15875</xdr:colOff>
      <xdr:row>80</xdr:row>
      <xdr:rowOff>95250</xdr:rowOff>
    </xdr:from>
    <xdr:to>
      <xdr:col>2</xdr:col>
      <xdr:colOff>150813</xdr:colOff>
      <xdr:row>80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3FBC3EFF-14BE-1680-B3BD-2FF054D01D97}"/>
            </a:ext>
          </a:extLst>
        </xdr:cNvPr>
        <xdr:cNvCxnSpPr/>
      </xdr:nvCxnSpPr>
      <xdr:spPr>
        <a:xfrm>
          <a:off x="1000125" y="15462250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98136</xdr:colOff>
      <xdr:row>81</xdr:row>
      <xdr:rowOff>43296</xdr:rowOff>
    </xdr:from>
    <xdr:to>
      <xdr:col>2</xdr:col>
      <xdr:colOff>233074</xdr:colOff>
      <xdr:row>81</xdr:row>
      <xdr:rowOff>43296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A20EB091-7C02-B3B9-8F70-9A8AC424ADD8}"/>
            </a:ext>
          </a:extLst>
        </xdr:cNvPr>
        <xdr:cNvCxnSpPr/>
      </xdr:nvCxnSpPr>
      <xdr:spPr>
        <a:xfrm>
          <a:off x="1080943" y="15612341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409863</xdr:colOff>
      <xdr:row>80</xdr:row>
      <xdr:rowOff>77932</xdr:rowOff>
    </xdr:from>
    <xdr:to>
      <xdr:col>2</xdr:col>
      <xdr:colOff>544801</xdr:colOff>
      <xdr:row>80</xdr:row>
      <xdr:rowOff>77932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BB1D06F2-8C39-1358-154F-3F32B8691ADF}"/>
            </a:ext>
          </a:extLst>
        </xdr:cNvPr>
        <xdr:cNvCxnSpPr/>
      </xdr:nvCxnSpPr>
      <xdr:spPr>
        <a:xfrm>
          <a:off x="1392670" y="15456477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401205</xdr:colOff>
      <xdr:row>81</xdr:row>
      <xdr:rowOff>30307</xdr:rowOff>
    </xdr:from>
    <xdr:to>
      <xdr:col>2</xdr:col>
      <xdr:colOff>536143</xdr:colOff>
      <xdr:row>81</xdr:row>
      <xdr:rowOff>30307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1E1B838E-A0BE-D2BC-A19E-7F2D94B6FA8F}"/>
            </a:ext>
          </a:extLst>
        </xdr:cNvPr>
        <xdr:cNvCxnSpPr/>
      </xdr:nvCxnSpPr>
      <xdr:spPr>
        <a:xfrm>
          <a:off x="1384012" y="15599352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223693</xdr:colOff>
      <xdr:row>80</xdr:row>
      <xdr:rowOff>103909</xdr:rowOff>
    </xdr:from>
    <xdr:to>
      <xdr:col>2</xdr:col>
      <xdr:colOff>358631</xdr:colOff>
      <xdr:row>80</xdr:row>
      <xdr:rowOff>103909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F19DCB69-7712-1743-853B-79A6A76BDCF1}"/>
            </a:ext>
          </a:extLst>
        </xdr:cNvPr>
        <xdr:cNvCxnSpPr/>
      </xdr:nvCxnSpPr>
      <xdr:spPr>
        <a:xfrm>
          <a:off x="1206500" y="15482454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665307</xdr:colOff>
      <xdr:row>81</xdr:row>
      <xdr:rowOff>77932</xdr:rowOff>
    </xdr:from>
    <xdr:to>
      <xdr:col>2</xdr:col>
      <xdr:colOff>800245</xdr:colOff>
      <xdr:row>81</xdr:row>
      <xdr:rowOff>77932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CD3DC37C-7611-CFE2-AF90-0916A984C62D}"/>
            </a:ext>
          </a:extLst>
        </xdr:cNvPr>
        <xdr:cNvCxnSpPr/>
      </xdr:nvCxnSpPr>
      <xdr:spPr>
        <a:xfrm>
          <a:off x="1648114" y="15646977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54841</xdr:colOff>
      <xdr:row>80</xdr:row>
      <xdr:rowOff>125557</xdr:rowOff>
    </xdr:from>
    <xdr:to>
      <xdr:col>3</xdr:col>
      <xdr:colOff>189779</xdr:colOff>
      <xdr:row>80</xdr:row>
      <xdr:rowOff>125557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7A730BBA-363F-9D63-233A-171EF1A596F3}"/>
            </a:ext>
          </a:extLst>
        </xdr:cNvPr>
        <xdr:cNvCxnSpPr/>
      </xdr:nvCxnSpPr>
      <xdr:spPr>
        <a:xfrm>
          <a:off x="1838614" y="15504102"/>
          <a:ext cx="134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56"/>
  <sheetViews>
    <sheetView tabSelected="1" zoomScale="115" zoomScaleNormal="115" workbookViewId="0">
      <selection activeCell="U2" sqref="U2"/>
    </sheetView>
  </sheetViews>
  <sheetFormatPr defaultRowHeight="15" x14ac:dyDescent="0.25"/>
  <cols>
    <col min="1" max="1" width="3.28515625" customWidth="1"/>
    <col min="2" max="2" width="11.42578125" customWidth="1"/>
    <col min="3" max="3" width="12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8" ht="15.75" thickBot="1" x14ac:dyDescent="0.3">
      <c r="A2" s="4"/>
      <c r="B2" s="4" t="s">
        <v>58</v>
      </c>
      <c r="M2" t="s">
        <v>33</v>
      </c>
      <c r="O2" s="108"/>
    </row>
    <row r="3" spans="1:18" x14ac:dyDescent="0.25">
      <c r="A3" s="4"/>
      <c r="B3" t="s">
        <v>59</v>
      </c>
      <c r="M3" s="115" t="s">
        <v>61</v>
      </c>
      <c r="N3" s="98" t="s">
        <v>62</v>
      </c>
      <c r="O3" s="108"/>
      <c r="R3" s="107"/>
    </row>
    <row r="4" spans="1:18" ht="15.75" thickBot="1" x14ac:dyDescent="0.3">
      <c r="A4" s="4"/>
      <c r="B4" s="102" t="s">
        <v>55</v>
      </c>
      <c r="D4" s="101" t="s">
        <v>56</v>
      </c>
      <c r="M4" s="127" t="s">
        <v>60</v>
      </c>
      <c r="N4" s="128" t="s">
        <v>62</v>
      </c>
      <c r="O4" s="108"/>
      <c r="R4" s="107"/>
    </row>
    <row r="5" spans="1:18" x14ac:dyDescent="0.25">
      <c r="A5" s="4"/>
      <c r="B5" s="4"/>
      <c r="M5" s="99" t="s">
        <v>63</v>
      </c>
      <c r="R5" s="107"/>
    </row>
    <row r="6" spans="1:18" x14ac:dyDescent="0.25">
      <c r="A6" s="4"/>
      <c r="B6" s="12" t="s">
        <v>28</v>
      </c>
      <c r="K6" s="20"/>
      <c r="L6" s="20"/>
    </row>
    <row r="7" spans="1:18" ht="15.75" thickBot="1" x14ac:dyDescent="0.3">
      <c r="A7" s="4"/>
      <c r="B7" t="s">
        <v>27</v>
      </c>
    </row>
    <row r="8" spans="1:18" ht="15.75" thickBot="1" x14ac:dyDescent="0.3">
      <c r="A8" s="4"/>
      <c r="B8" s="33"/>
      <c r="C8" s="111" t="s">
        <v>26</v>
      </c>
      <c r="D8" s="112" t="s">
        <v>0</v>
      </c>
      <c r="E8" s="112" t="s">
        <v>1</v>
      </c>
      <c r="F8" s="112" t="s">
        <v>2</v>
      </c>
      <c r="G8" s="112" t="s">
        <v>3</v>
      </c>
      <c r="H8" s="112" t="s">
        <v>4</v>
      </c>
      <c r="I8" s="113" t="s">
        <v>5</v>
      </c>
      <c r="J8" s="48"/>
    </row>
    <row r="9" spans="1:18" x14ac:dyDescent="0.25">
      <c r="A9" s="4"/>
      <c r="B9" s="119" t="s">
        <v>61</v>
      </c>
      <c r="C9" s="103">
        <v>12</v>
      </c>
      <c r="D9" s="15">
        <v>13.68</v>
      </c>
      <c r="E9" s="15">
        <v>14.27</v>
      </c>
      <c r="F9" s="15">
        <v>14.43</v>
      </c>
      <c r="G9" s="15">
        <v>14.6</v>
      </c>
      <c r="H9" s="15">
        <v>14.7</v>
      </c>
      <c r="I9" s="50">
        <v>14.79</v>
      </c>
      <c r="J9" s="48"/>
    </row>
    <row r="10" spans="1:18" ht="15.75" thickBot="1" x14ac:dyDescent="0.3">
      <c r="A10" s="4"/>
      <c r="B10" s="120" t="s">
        <v>60</v>
      </c>
      <c r="C10" s="104">
        <v>12</v>
      </c>
      <c r="D10" s="16">
        <v>13.84</v>
      </c>
      <c r="E10" s="16">
        <v>14.73</v>
      </c>
      <c r="F10" s="125">
        <v>15.22</v>
      </c>
      <c r="G10" s="16">
        <v>15.52</v>
      </c>
      <c r="H10" s="16">
        <v>15.81</v>
      </c>
      <c r="I10" s="51">
        <v>16.09</v>
      </c>
      <c r="J10" s="48"/>
    </row>
    <row r="11" spans="1:18" x14ac:dyDescent="0.25">
      <c r="B11" s="13"/>
      <c r="C11" s="14"/>
      <c r="D11" s="14"/>
      <c r="E11" s="14"/>
      <c r="F11" s="14"/>
      <c r="G11" s="14"/>
      <c r="H11" s="14"/>
      <c r="I11" s="14"/>
      <c r="J11" s="49"/>
    </row>
    <row r="12" spans="1:18" ht="15.75" thickBot="1" x14ac:dyDescent="0.3">
      <c r="B12" s="4" t="s">
        <v>29</v>
      </c>
    </row>
    <row r="13" spans="1:18" ht="15.75" thickBot="1" x14ac:dyDescent="0.3">
      <c r="B13" s="33"/>
      <c r="C13" s="5" t="s">
        <v>1</v>
      </c>
      <c r="D13" s="105" t="s">
        <v>2</v>
      </c>
      <c r="E13" s="105" t="s">
        <v>3</v>
      </c>
      <c r="F13" s="105" t="s">
        <v>4</v>
      </c>
      <c r="G13" s="6" t="s">
        <v>5</v>
      </c>
      <c r="H13" s="14"/>
      <c r="K13" s="14"/>
      <c r="L13" s="14"/>
    </row>
    <row r="14" spans="1:18" x14ac:dyDescent="0.25">
      <c r="B14" s="119" t="s">
        <v>61</v>
      </c>
      <c r="C14" s="1">
        <f t="shared" ref="C14:G15" si="0">+E9-D9</f>
        <v>0.58999999999999986</v>
      </c>
      <c r="D14" s="106">
        <f t="shared" si="0"/>
        <v>0.16000000000000014</v>
      </c>
      <c r="E14" s="106">
        <f t="shared" si="0"/>
        <v>0.16999999999999993</v>
      </c>
      <c r="F14" s="106">
        <f t="shared" si="0"/>
        <v>9.9999999999999645E-2</v>
      </c>
      <c r="G14" s="7">
        <f t="shared" si="0"/>
        <v>8.9999999999999858E-2</v>
      </c>
      <c r="H14" s="14"/>
    </row>
    <row r="15" spans="1:18" ht="15.75" thickBot="1" x14ac:dyDescent="0.3">
      <c r="B15" s="120" t="s">
        <v>60</v>
      </c>
      <c r="C15" s="2">
        <f t="shared" si="0"/>
        <v>0.89000000000000057</v>
      </c>
      <c r="D15" s="100">
        <f t="shared" si="0"/>
        <v>0.49000000000000021</v>
      </c>
      <c r="E15" s="100">
        <f t="shared" si="0"/>
        <v>0.29999999999999893</v>
      </c>
      <c r="F15" s="100">
        <f t="shared" si="0"/>
        <v>0.29000000000000092</v>
      </c>
      <c r="G15" s="62">
        <f t="shared" si="0"/>
        <v>0.27999999999999936</v>
      </c>
      <c r="H15" s="14"/>
    </row>
    <row r="30" spans="2:2" x14ac:dyDescent="0.25">
      <c r="B30" s="4"/>
    </row>
    <row r="31" spans="2:2" x14ac:dyDescent="0.25">
      <c r="B31" s="4"/>
    </row>
    <row r="32" spans="2:2" x14ac:dyDescent="0.25">
      <c r="B32" s="4"/>
    </row>
    <row r="35" spans="1:19" ht="15.75" thickBot="1" x14ac:dyDescent="0.3">
      <c r="B35" t="s">
        <v>6</v>
      </c>
      <c r="S35" s="23"/>
    </row>
    <row r="36" spans="1:19" ht="15.75" thickBot="1" x14ac:dyDescent="0.3">
      <c r="B36" s="3"/>
      <c r="C36" s="9" t="s">
        <v>7</v>
      </c>
      <c r="D36" s="52" t="s">
        <v>8</v>
      </c>
      <c r="E36" s="63" t="s">
        <v>31</v>
      </c>
      <c r="F36" s="18" t="s">
        <v>32</v>
      </c>
      <c r="R36" s="4"/>
      <c r="S36" s="23"/>
    </row>
    <row r="37" spans="1:19" x14ac:dyDescent="0.25">
      <c r="B37" s="119" t="s">
        <v>61</v>
      </c>
      <c r="C37" s="1">
        <v>75</v>
      </c>
      <c r="D37" s="7">
        <v>74</v>
      </c>
      <c r="E37" s="60">
        <f>AVERAGE(C37:D37)</f>
        <v>74.5</v>
      </c>
      <c r="F37" s="19">
        <f>+E37*9.81/(1000000*0.004*0.004)</f>
        <v>45.677812500000002</v>
      </c>
      <c r="R37" s="24"/>
      <c r="S37" s="25"/>
    </row>
    <row r="38" spans="1:19" ht="15.75" thickBot="1" x14ac:dyDescent="0.3">
      <c r="B38" s="120" t="s">
        <v>60</v>
      </c>
      <c r="C38" s="2">
        <v>82.8</v>
      </c>
      <c r="D38" s="62">
        <v>78.8</v>
      </c>
      <c r="E38" s="61">
        <f t="shared" ref="E38" si="1">AVERAGE(C38:D38)</f>
        <v>80.8</v>
      </c>
      <c r="F38" s="19">
        <f t="shared" ref="F38" si="2">+E38*9.81/(1000000*0.004*0.004)</f>
        <v>49.540500000000002</v>
      </c>
      <c r="G38" s="55"/>
      <c r="R38" s="4"/>
      <c r="S38" s="25"/>
    </row>
    <row r="39" spans="1:19" x14ac:dyDescent="0.25">
      <c r="A39" s="59"/>
      <c r="B39" s="8"/>
      <c r="C39" s="14"/>
      <c r="D39" s="14"/>
      <c r="E39" s="23"/>
      <c r="F39" s="19"/>
      <c r="R39" s="4"/>
      <c r="S39" s="25"/>
    </row>
    <row r="40" spans="1:19" x14ac:dyDescent="0.25">
      <c r="B40" t="s">
        <v>24</v>
      </c>
      <c r="C40" s="14"/>
      <c r="D40" s="14"/>
      <c r="E40" s="23"/>
      <c r="F40" s="19"/>
    </row>
    <row r="45" spans="1:19" x14ac:dyDescent="0.25">
      <c r="B45" s="8"/>
      <c r="M45" s="28"/>
    </row>
    <row r="46" spans="1:19" x14ac:dyDescent="0.25">
      <c r="B46" s="8"/>
      <c r="M46" s="28"/>
    </row>
    <row r="47" spans="1:19" x14ac:dyDescent="0.25">
      <c r="B47" s="8"/>
      <c r="M47" s="28"/>
    </row>
    <row r="48" spans="1:19" ht="15.75" thickBot="1" x14ac:dyDescent="0.3">
      <c r="B48" t="s">
        <v>10</v>
      </c>
      <c r="M48" s="28"/>
    </row>
    <row r="49" spans="1:13" ht="15.75" thickBot="1" x14ac:dyDescent="0.3">
      <c r="B49" s="3"/>
      <c r="C49" s="5" t="s">
        <v>7</v>
      </c>
      <c r="D49" s="6" t="s">
        <v>8</v>
      </c>
      <c r="E49" s="63" t="s">
        <v>9</v>
      </c>
      <c r="F49" s="18" t="s">
        <v>32</v>
      </c>
      <c r="M49" s="28"/>
    </row>
    <row r="50" spans="1:13" x14ac:dyDescent="0.25">
      <c r="B50" s="119" t="s">
        <v>61</v>
      </c>
      <c r="C50" s="1">
        <v>18.7</v>
      </c>
      <c r="D50" s="7">
        <v>16.399999999999999</v>
      </c>
      <c r="E50" s="126">
        <f>AVERAGE(C50:D50)</f>
        <v>17.549999999999997</v>
      </c>
      <c r="F50" s="19">
        <f>+E50*9.81/(1000000*0.004*0.004)</f>
        <v>10.760343749999999</v>
      </c>
      <c r="G50" s="55"/>
      <c r="M50" s="28"/>
    </row>
    <row r="51" spans="1:13" ht="15.75" thickBot="1" x14ac:dyDescent="0.3">
      <c r="B51" s="120" t="s">
        <v>60</v>
      </c>
      <c r="C51" s="2">
        <v>35.799999999999997</v>
      </c>
      <c r="D51" s="62">
        <v>32.200000000000003</v>
      </c>
      <c r="E51" s="61">
        <f>AVERAGE(C51:D51)</f>
        <v>34</v>
      </c>
      <c r="F51" s="19">
        <f>+E51*9.81/(1000000*0.004*0.004)</f>
        <v>20.846250000000001</v>
      </c>
      <c r="M51" s="28"/>
    </row>
    <row r="52" spans="1:13" x14ac:dyDescent="0.25">
      <c r="A52" s="59"/>
      <c r="B52" s="8"/>
      <c r="C52" s="14"/>
      <c r="D52" s="14"/>
      <c r="E52" s="23"/>
      <c r="F52" s="19"/>
      <c r="M52" s="28"/>
    </row>
    <row r="53" spans="1:13" x14ac:dyDescent="0.25">
      <c r="B53" t="s">
        <v>25</v>
      </c>
      <c r="C53" s="14"/>
      <c r="D53" s="14"/>
      <c r="E53" s="23"/>
      <c r="F53" s="19"/>
      <c r="M53" s="28"/>
    </row>
    <row r="54" spans="1:13" x14ac:dyDescent="0.25">
      <c r="C54" s="14"/>
      <c r="D54" s="14"/>
      <c r="E54" s="23"/>
      <c r="F54" s="19"/>
      <c r="M54" s="28"/>
    </row>
    <row r="55" spans="1:13" x14ac:dyDescent="0.25">
      <c r="M55" s="28"/>
    </row>
    <row r="56" spans="1:13" x14ac:dyDescent="0.25">
      <c r="B56" s="8"/>
      <c r="M56" s="28"/>
    </row>
    <row r="57" spans="1:13" x14ac:dyDescent="0.25">
      <c r="B57" s="8"/>
      <c r="M57" s="28"/>
    </row>
    <row r="58" spans="1:13" x14ac:dyDescent="0.25">
      <c r="M58" s="28"/>
    </row>
    <row r="59" spans="1:13" x14ac:dyDescent="0.25">
      <c r="M59" s="28"/>
    </row>
    <row r="60" spans="1:13" x14ac:dyDescent="0.25">
      <c r="M60" s="28"/>
    </row>
    <row r="61" spans="1:13" x14ac:dyDescent="0.25">
      <c r="M61" s="28"/>
    </row>
    <row r="62" spans="1:13" x14ac:dyDescent="0.25">
      <c r="M62" s="28"/>
    </row>
    <row r="63" spans="1:13" x14ac:dyDescent="0.25">
      <c r="M63" s="28"/>
    </row>
    <row r="64" spans="1:13" x14ac:dyDescent="0.25">
      <c r="M64" s="28"/>
    </row>
    <row r="65" spans="2:13" x14ac:dyDescent="0.25">
      <c r="B65" s="4"/>
      <c r="M65" s="28"/>
    </row>
    <row r="66" spans="2:13" x14ac:dyDescent="0.25">
      <c r="B66" s="4"/>
      <c r="M66" s="28"/>
    </row>
    <row r="67" spans="2:13" ht="15.75" thickBot="1" x14ac:dyDescent="0.3">
      <c r="B67" t="s">
        <v>12</v>
      </c>
      <c r="M67" s="28"/>
    </row>
    <row r="68" spans="2:13" ht="15.75" thickBot="1" x14ac:dyDescent="0.3">
      <c r="B68" s="3"/>
      <c r="C68" s="10" t="s">
        <v>13</v>
      </c>
      <c r="D68" s="18" t="s">
        <v>32</v>
      </c>
      <c r="M68" s="28"/>
    </row>
    <row r="69" spans="2:13" x14ac:dyDescent="0.25">
      <c r="B69" s="119" t="s">
        <v>61</v>
      </c>
      <c r="C69" s="17">
        <v>173.4</v>
      </c>
      <c r="D69" s="19">
        <f>+C69*9.81/(1000000*2*0.005*0.005*PI()/4)</f>
        <v>43.31698441059855</v>
      </c>
      <c r="M69" s="28"/>
    </row>
    <row r="70" spans="2:13" ht="15.75" thickBot="1" x14ac:dyDescent="0.3">
      <c r="B70" s="120" t="s">
        <v>60</v>
      </c>
      <c r="C70" s="64">
        <v>178.8</v>
      </c>
      <c r="D70" s="19">
        <f>+C70*9.81/(1000000*2*0.005*0.005*PI()/4)</f>
        <v>44.665956243454566</v>
      </c>
      <c r="E70" s="55"/>
      <c r="M70" s="28"/>
    </row>
    <row r="71" spans="2:13" x14ac:dyDescent="0.25">
      <c r="B71" s="8"/>
      <c r="C71" s="23"/>
      <c r="D71" s="19"/>
      <c r="M71" s="28"/>
    </row>
    <row r="72" spans="2:13" x14ac:dyDescent="0.25">
      <c r="B72" s="4" t="s">
        <v>14</v>
      </c>
      <c r="C72" s="23"/>
      <c r="D72" s="19"/>
      <c r="M72" s="28"/>
    </row>
    <row r="73" spans="2:13" x14ac:dyDescent="0.25">
      <c r="M73" s="28"/>
    </row>
    <row r="74" spans="2:13" x14ac:dyDescent="0.25">
      <c r="B74" s="4"/>
      <c r="M74" s="28"/>
    </row>
    <row r="75" spans="2:13" x14ac:dyDescent="0.25">
      <c r="B75" s="4"/>
      <c r="M75" s="28"/>
    </row>
    <row r="76" spans="2:13" x14ac:dyDescent="0.25">
      <c r="B76" s="4"/>
      <c r="M76" s="28"/>
    </row>
    <row r="77" spans="2:13" x14ac:dyDescent="0.25">
      <c r="B77" s="4"/>
      <c r="M77" s="28"/>
    </row>
    <row r="78" spans="2:13" x14ac:dyDescent="0.25">
      <c r="B78" s="4"/>
      <c r="M78" s="28"/>
    </row>
    <row r="79" spans="2:13" x14ac:dyDescent="0.25">
      <c r="B79" s="4"/>
      <c r="M79" s="28"/>
    </row>
    <row r="80" spans="2:13" x14ac:dyDescent="0.25">
      <c r="B80" s="4"/>
      <c r="M80" s="28"/>
    </row>
    <row r="81" spans="2:13" x14ac:dyDescent="0.25">
      <c r="B81" s="4"/>
      <c r="M81" s="28"/>
    </row>
    <row r="82" spans="2:13" x14ac:dyDescent="0.25">
      <c r="B82" s="4"/>
      <c r="M82" s="28"/>
    </row>
    <row r="83" spans="2:13" x14ac:dyDescent="0.25">
      <c r="B83" s="4"/>
      <c r="M83" s="28"/>
    </row>
    <row r="84" spans="2:13" x14ac:dyDescent="0.25">
      <c r="B84" s="4"/>
      <c r="M84" s="28"/>
    </row>
    <row r="85" spans="2:13" x14ac:dyDescent="0.25">
      <c r="B85" s="4"/>
      <c r="M85" s="28"/>
    </row>
    <row r="86" spans="2:13" x14ac:dyDescent="0.25">
      <c r="B86" s="4"/>
      <c r="M86" s="28"/>
    </row>
    <row r="87" spans="2:13" x14ac:dyDescent="0.25">
      <c r="B87" s="4"/>
      <c r="M87" s="28"/>
    </row>
    <row r="88" spans="2:13" x14ac:dyDescent="0.25">
      <c r="B88" s="4"/>
      <c r="M88" s="28"/>
    </row>
    <row r="89" spans="2:13" x14ac:dyDescent="0.25">
      <c r="B89" s="4"/>
      <c r="M89" s="28"/>
    </row>
    <row r="90" spans="2:13" x14ac:dyDescent="0.25">
      <c r="B90" s="4"/>
      <c r="M90" s="28"/>
    </row>
    <row r="91" spans="2:13" x14ac:dyDescent="0.25">
      <c r="B91" s="4"/>
      <c r="M91" s="28"/>
    </row>
    <row r="92" spans="2:13" x14ac:dyDescent="0.25">
      <c r="B92" s="4"/>
      <c r="M92" s="28"/>
    </row>
    <row r="93" spans="2:13" x14ac:dyDescent="0.25">
      <c r="B93" s="4"/>
      <c r="M93" s="28"/>
    </row>
    <row r="94" spans="2:13" x14ac:dyDescent="0.25">
      <c r="B94" s="4"/>
      <c r="M94" s="28"/>
    </row>
    <row r="95" spans="2:13" x14ac:dyDescent="0.25">
      <c r="B95" s="4"/>
      <c r="M95" s="28"/>
    </row>
    <row r="96" spans="2:13" x14ac:dyDescent="0.25">
      <c r="B96" s="4"/>
      <c r="M96" s="28"/>
    </row>
    <row r="97" spans="2:13" x14ac:dyDescent="0.25">
      <c r="B97" s="4"/>
      <c r="M97" s="28"/>
    </row>
    <row r="98" spans="2:13" x14ac:dyDescent="0.25">
      <c r="B98" s="4"/>
      <c r="M98" s="28"/>
    </row>
    <row r="99" spans="2:13" x14ac:dyDescent="0.25">
      <c r="B99" s="8"/>
      <c r="M99" s="28"/>
    </row>
    <row r="100" spans="2:13" x14ac:dyDescent="0.25">
      <c r="B100" s="8"/>
      <c r="M100" s="28"/>
    </row>
    <row r="101" spans="2:13" ht="15.75" thickBot="1" x14ac:dyDescent="0.3">
      <c r="B101" t="s">
        <v>51</v>
      </c>
      <c r="M101" s="28"/>
    </row>
    <row r="102" spans="2:13" ht="15.75" thickBot="1" x14ac:dyDescent="0.3">
      <c r="B102" s="29"/>
      <c r="C102" s="30" t="s">
        <v>34</v>
      </c>
      <c r="D102" s="31" t="s">
        <v>35</v>
      </c>
      <c r="E102" s="31" t="s">
        <v>36</v>
      </c>
      <c r="F102" s="32" t="s">
        <v>37</v>
      </c>
      <c r="M102" s="28"/>
    </row>
    <row r="103" spans="2:13" x14ac:dyDescent="0.25">
      <c r="B103" s="119" t="s">
        <v>61</v>
      </c>
      <c r="C103" s="56">
        <f>+Sheet1!D134</f>
        <v>0.18</v>
      </c>
      <c r="D103" s="57">
        <f>+Sheet1!G134</f>
        <v>0.34</v>
      </c>
      <c r="E103" s="57">
        <f>+Sheet1!J134</f>
        <v>0.62</v>
      </c>
      <c r="F103" s="58">
        <f>+Sheet1!M134</f>
        <v>1.24</v>
      </c>
      <c r="M103" s="28"/>
    </row>
    <row r="104" spans="2:13" ht="15.75" thickBot="1" x14ac:dyDescent="0.3">
      <c r="B104" s="120" t="s">
        <v>60</v>
      </c>
      <c r="C104" s="65">
        <f>+Sheet1!D135</f>
        <v>0.15</v>
      </c>
      <c r="D104" s="66">
        <f>+Sheet1!G135</f>
        <v>0.3</v>
      </c>
      <c r="E104" s="66">
        <f>+Sheet1!J135</f>
        <v>0.61</v>
      </c>
      <c r="F104" s="67">
        <f>+Sheet1!M135</f>
        <v>1.38</v>
      </c>
      <c r="M104" s="28"/>
    </row>
    <row r="105" spans="2:13" x14ac:dyDescent="0.25">
      <c r="B105" s="8"/>
      <c r="C105" s="109"/>
      <c r="D105" s="109"/>
      <c r="E105" s="109"/>
      <c r="F105" s="109"/>
      <c r="M105" s="28"/>
    </row>
    <row r="106" spans="2:13" x14ac:dyDescent="0.25">
      <c r="B106" t="s">
        <v>11</v>
      </c>
      <c r="C106" s="23"/>
      <c r="D106" s="14"/>
      <c r="E106" s="48"/>
      <c r="F106" s="48"/>
      <c r="M106" s="28"/>
    </row>
    <row r="107" spans="2:13" x14ac:dyDescent="0.25">
      <c r="B107" s="46" t="s">
        <v>52</v>
      </c>
      <c r="C107" s="23"/>
      <c r="D107" s="14"/>
      <c r="E107" s="48"/>
      <c r="F107" s="48"/>
      <c r="M107" s="28"/>
    </row>
    <row r="108" spans="2:13" x14ac:dyDescent="0.25">
      <c r="B108" s="28" t="s">
        <v>54</v>
      </c>
      <c r="M108" s="28"/>
    </row>
    <row r="109" spans="2:13" x14ac:dyDescent="0.25">
      <c r="M109" s="28"/>
    </row>
    <row r="110" spans="2:13" x14ac:dyDescent="0.25">
      <c r="B110" s="46"/>
      <c r="M110" s="28"/>
    </row>
    <row r="111" spans="2:13" x14ac:dyDescent="0.25">
      <c r="B111" s="46"/>
      <c r="M111" s="28"/>
    </row>
    <row r="112" spans="2:13" x14ac:dyDescent="0.25">
      <c r="B112" s="46"/>
      <c r="M112" s="28"/>
    </row>
    <row r="113" spans="2:13" x14ac:dyDescent="0.25">
      <c r="B113" s="46"/>
      <c r="M113" s="28"/>
    </row>
    <row r="114" spans="2:13" x14ac:dyDescent="0.25">
      <c r="B114" s="46"/>
      <c r="M114" s="28"/>
    </row>
    <row r="115" spans="2:13" x14ac:dyDescent="0.25">
      <c r="B115" s="46"/>
      <c r="M115" s="28"/>
    </row>
    <row r="116" spans="2:13" x14ac:dyDescent="0.25">
      <c r="B116" s="46"/>
      <c r="M116" s="28"/>
    </row>
    <row r="117" spans="2:13" x14ac:dyDescent="0.25">
      <c r="B117" s="46"/>
      <c r="M117" s="28"/>
    </row>
    <row r="118" spans="2:13" x14ac:dyDescent="0.25">
      <c r="B118" s="46"/>
      <c r="M118" s="28"/>
    </row>
    <row r="119" spans="2:13" x14ac:dyDescent="0.25">
      <c r="B119" s="46"/>
      <c r="M119" s="28"/>
    </row>
    <row r="120" spans="2:13" x14ac:dyDescent="0.25">
      <c r="B120" s="46"/>
      <c r="M120" s="28"/>
    </row>
    <row r="121" spans="2:13" x14ac:dyDescent="0.25">
      <c r="B121" s="46"/>
      <c r="M121" s="28"/>
    </row>
    <row r="122" spans="2:13" x14ac:dyDescent="0.25">
      <c r="B122" s="46"/>
      <c r="M122" s="28"/>
    </row>
    <row r="123" spans="2:13" x14ac:dyDescent="0.25">
      <c r="B123" s="46"/>
      <c r="M123" s="28"/>
    </row>
    <row r="124" spans="2:13" x14ac:dyDescent="0.25">
      <c r="B124" s="46"/>
      <c r="M124" s="28"/>
    </row>
    <row r="125" spans="2:13" x14ac:dyDescent="0.25">
      <c r="B125" s="46"/>
      <c r="M125" s="28"/>
    </row>
    <row r="126" spans="2:13" x14ac:dyDescent="0.25">
      <c r="B126" s="46"/>
      <c r="M126" s="28"/>
    </row>
    <row r="127" spans="2:13" x14ac:dyDescent="0.25">
      <c r="B127" s="46"/>
      <c r="M127" s="28"/>
    </row>
    <row r="128" spans="2:13" x14ac:dyDescent="0.25">
      <c r="B128" s="46"/>
      <c r="M128" s="28"/>
    </row>
    <row r="129" spans="2:14" x14ac:dyDescent="0.25">
      <c r="B129" s="46"/>
      <c r="M129" s="28"/>
    </row>
    <row r="130" spans="2:14" x14ac:dyDescent="0.25">
      <c r="B130" s="46"/>
      <c r="M130" s="28"/>
    </row>
    <row r="131" spans="2:14" x14ac:dyDescent="0.25">
      <c r="B131" s="46"/>
      <c r="M131" s="28"/>
    </row>
    <row r="132" spans="2:14" ht="15.75" thickBot="1" x14ac:dyDescent="0.3">
      <c r="B132" t="s">
        <v>50</v>
      </c>
    </row>
    <row r="133" spans="2:14" ht="15.75" thickBot="1" x14ac:dyDescent="0.3">
      <c r="B133" s="33"/>
      <c r="C133" s="34" t="s">
        <v>39</v>
      </c>
      <c r="D133" s="35" t="s">
        <v>38</v>
      </c>
      <c r="E133" s="36" t="s">
        <v>41</v>
      </c>
      <c r="F133" s="37" t="s">
        <v>40</v>
      </c>
      <c r="G133" s="38" t="s">
        <v>42</v>
      </c>
      <c r="H133" s="39" t="s">
        <v>43</v>
      </c>
      <c r="I133" s="40" t="s">
        <v>44</v>
      </c>
      <c r="J133" s="41" t="s">
        <v>45</v>
      </c>
      <c r="K133" s="42" t="s">
        <v>46</v>
      </c>
      <c r="L133" s="43" t="s">
        <v>47</v>
      </c>
      <c r="M133" s="44" t="s">
        <v>48</v>
      </c>
      <c r="N133" s="45" t="s">
        <v>49</v>
      </c>
    </row>
    <row r="134" spans="2:14" x14ac:dyDescent="0.25">
      <c r="B134" s="119" t="s">
        <v>61</v>
      </c>
      <c r="C134" s="68">
        <v>0.19</v>
      </c>
      <c r="D134" s="69">
        <v>0.18</v>
      </c>
      <c r="E134" s="70">
        <v>0.19</v>
      </c>
      <c r="F134" s="71">
        <v>0.32</v>
      </c>
      <c r="G134" s="72">
        <v>0.34</v>
      </c>
      <c r="H134" s="73">
        <v>0.34</v>
      </c>
      <c r="I134" s="74">
        <v>0.61</v>
      </c>
      <c r="J134" s="75">
        <v>0.62</v>
      </c>
      <c r="K134" s="76">
        <v>0.63</v>
      </c>
      <c r="L134" s="77">
        <v>1.19</v>
      </c>
      <c r="M134" s="78">
        <v>1.24</v>
      </c>
      <c r="N134" s="79">
        <v>1.26</v>
      </c>
    </row>
    <row r="135" spans="2:14" ht="15.75" thickBot="1" x14ac:dyDescent="0.3">
      <c r="B135" s="120" t="s">
        <v>60</v>
      </c>
      <c r="C135" s="80">
        <v>0.14000000000000001</v>
      </c>
      <c r="D135" s="81">
        <v>0.15</v>
      </c>
      <c r="E135" s="82">
        <v>0.15</v>
      </c>
      <c r="F135" s="83">
        <v>0.3</v>
      </c>
      <c r="G135" s="84">
        <v>0.3</v>
      </c>
      <c r="H135" s="85">
        <v>0.31</v>
      </c>
      <c r="I135" s="86">
        <v>0.59</v>
      </c>
      <c r="J135" s="87">
        <v>0.61</v>
      </c>
      <c r="K135" s="88">
        <v>0.62</v>
      </c>
      <c r="L135" s="89">
        <v>1.26</v>
      </c>
      <c r="M135" s="90">
        <v>1.38</v>
      </c>
      <c r="N135" s="91">
        <v>1.4</v>
      </c>
    </row>
    <row r="136" spans="2:14" x14ac:dyDescent="0.25">
      <c r="B136" s="8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</row>
    <row r="137" spans="2:14" x14ac:dyDescent="0.25">
      <c r="B137" s="46"/>
      <c r="M137" s="28"/>
    </row>
    <row r="138" spans="2:14" x14ac:dyDescent="0.25">
      <c r="B138" s="46"/>
      <c r="M138" s="28"/>
    </row>
    <row r="139" spans="2:14" x14ac:dyDescent="0.25">
      <c r="B139" s="46"/>
      <c r="M139" s="28"/>
    </row>
    <row r="140" spans="2:14" x14ac:dyDescent="0.25">
      <c r="B140" s="46"/>
      <c r="M140" s="28"/>
    </row>
    <row r="141" spans="2:14" x14ac:dyDescent="0.25">
      <c r="B141" s="46"/>
      <c r="M141" s="28"/>
    </row>
    <row r="142" spans="2:14" x14ac:dyDescent="0.25">
      <c r="B142" s="46"/>
      <c r="M142" s="28"/>
    </row>
    <row r="143" spans="2:14" x14ac:dyDescent="0.25">
      <c r="B143" s="46"/>
      <c r="M143" s="28"/>
    </row>
    <row r="144" spans="2:14" x14ac:dyDescent="0.25">
      <c r="B144" s="46"/>
      <c r="M144" s="28"/>
    </row>
    <row r="145" spans="2:13" x14ac:dyDescent="0.25">
      <c r="B145" s="46"/>
      <c r="M145" s="28"/>
    </row>
    <row r="146" spans="2:13" x14ac:dyDescent="0.25">
      <c r="B146" s="46"/>
      <c r="M146" s="28"/>
    </row>
    <row r="147" spans="2:13" x14ac:dyDescent="0.25">
      <c r="B147" s="46"/>
      <c r="M147" s="28"/>
    </row>
    <row r="148" spans="2:13" x14ac:dyDescent="0.25">
      <c r="B148" s="46"/>
      <c r="M148" s="28"/>
    </row>
    <row r="149" spans="2:13" x14ac:dyDescent="0.25">
      <c r="B149" s="46"/>
      <c r="M149" s="28"/>
    </row>
    <row r="150" spans="2:13" x14ac:dyDescent="0.25">
      <c r="B150" s="46"/>
      <c r="M150" s="28"/>
    </row>
    <row r="151" spans="2:13" x14ac:dyDescent="0.25">
      <c r="B151" s="46"/>
      <c r="M151" s="28"/>
    </row>
    <row r="152" spans="2:13" x14ac:dyDescent="0.25">
      <c r="B152" s="46"/>
      <c r="M152" s="28"/>
    </row>
    <row r="153" spans="2:13" x14ac:dyDescent="0.25">
      <c r="B153" s="46"/>
      <c r="M153" s="28"/>
    </row>
    <row r="154" spans="2:13" x14ac:dyDescent="0.25">
      <c r="B154" s="46"/>
      <c r="M154" s="28"/>
    </row>
    <row r="155" spans="2:13" x14ac:dyDescent="0.25">
      <c r="B155" s="46"/>
      <c r="M155" s="28"/>
    </row>
    <row r="156" spans="2:13" x14ac:dyDescent="0.25">
      <c r="B156" s="46"/>
      <c r="M156" s="28"/>
    </row>
    <row r="157" spans="2:13" x14ac:dyDescent="0.25">
      <c r="B157" s="46"/>
      <c r="M157" s="28"/>
    </row>
    <row r="158" spans="2:13" x14ac:dyDescent="0.25">
      <c r="B158" s="46"/>
      <c r="M158" s="28"/>
    </row>
    <row r="159" spans="2:13" x14ac:dyDescent="0.25">
      <c r="B159" s="46"/>
      <c r="M159" s="28"/>
    </row>
    <row r="160" spans="2:13" x14ac:dyDescent="0.25">
      <c r="B160" s="46"/>
      <c r="M160" s="28"/>
    </row>
    <row r="161" spans="2:13" x14ac:dyDescent="0.25">
      <c r="B161" s="46"/>
      <c r="M161" s="28"/>
    </row>
    <row r="162" spans="2:13" x14ac:dyDescent="0.25">
      <c r="B162" s="46"/>
      <c r="M162" s="28"/>
    </row>
    <row r="163" spans="2:13" x14ac:dyDescent="0.25">
      <c r="B163" s="46"/>
      <c r="M163" s="28"/>
    </row>
    <row r="164" spans="2:13" x14ac:dyDescent="0.25">
      <c r="B164" s="46"/>
      <c r="M164" s="28"/>
    </row>
    <row r="165" spans="2:13" x14ac:dyDescent="0.25">
      <c r="B165" s="46"/>
      <c r="M165" s="28"/>
    </row>
    <row r="166" spans="2:13" x14ac:dyDescent="0.25">
      <c r="B166" s="46"/>
      <c r="M166" s="28"/>
    </row>
    <row r="167" spans="2:13" x14ac:dyDescent="0.25">
      <c r="B167" s="46"/>
      <c r="M167" s="28"/>
    </row>
    <row r="168" spans="2:13" x14ac:dyDescent="0.25">
      <c r="B168" s="46"/>
      <c r="M168" s="28"/>
    </row>
    <row r="169" spans="2:13" x14ac:dyDescent="0.25">
      <c r="B169" s="46"/>
      <c r="M169" s="28"/>
    </row>
    <row r="170" spans="2:13" x14ac:dyDescent="0.25">
      <c r="B170" s="46"/>
      <c r="M170" s="28"/>
    </row>
    <row r="171" spans="2:13" x14ac:dyDescent="0.25">
      <c r="B171" s="46"/>
      <c r="M171" s="28"/>
    </row>
    <row r="172" spans="2:13" x14ac:dyDescent="0.25">
      <c r="B172" s="46"/>
      <c r="M172" s="28"/>
    </row>
    <row r="173" spans="2:13" x14ac:dyDescent="0.25">
      <c r="B173" s="46"/>
      <c r="M173" s="28"/>
    </row>
    <row r="174" spans="2:13" x14ac:dyDescent="0.25">
      <c r="B174" s="46"/>
      <c r="M174" s="28"/>
    </row>
    <row r="175" spans="2:13" ht="15.75" thickBot="1" x14ac:dyDescent="0.3">
      <c r="B175" t="s">
        <v>20</v>
      </c>
      <c r="M175" s="28"/>
    </row>
    <row r="176" spans="2:13" ht="15.75" thickBot="1" x14ac:dyDescent="0.3">
      <c r="B176" s="3"/>
      <c r="C176" s="92" t="s">
        <v>21</v>
      </c>
      <c r="D176" s="94" t="s">
        <v>22</v>
      </c>
      <c r="E176" s="97" t="s">
        <v>23</v>
      </c>
      <c r="M176" s="28"/>
    </row>
    <row r="177" spans="2:13" x14ac:dyDescent="0.25">
      <c r="B177" s="119" t="s">
        <v>61</v>
      </c>
      <c r="C177" s="11">
        <v>1.3</v>
      </c>
      <c r="D177" s="95">
        <v>1.3</v>
      </c>
      <c r="E177" s="53">
        <v>0.5</v>
      </c>
      <c r="M177" s="28"/>
    </row>
    <row r="178" spans="2:13" ht="15.75" thickBot="1" x14ac:dyDescent="0.3">
      <c r="B178" s="120" t="s">
        <v>60</v>
      </c>
      <c r="C178" s="93">
        <v>1.3</v>
      </c>
      <c r="D178" s="96">
        <v>1.4</v>
      </c>
      <c r="E178" s="54">
        <v>1</v>
      </c>
      <c r="M178" s="28"/>
    </row>
    <row r="179" spans="2:13" x14ac:dyDescent="0.25">
      <c r="B179" s="8"/>
      <c r="C179" s="23"/>
      <c r="D179" s="14"/>
      <c r="E179" s="14"/>
      <c r="M179" s="28"/>
    </row>
    <row r="180" spans="2:13" x14ac:dyDescent="0.25">
      <c r="B180" t="s">
        <v>64</v>
      </c>
      <c r="C180" s="23"/>
      <c r="D180" s="14"/>
      <c r="E180" s="14"/>
      <c r="M180" s="28"/>
    </row>
    <row r="181" spans="2:13" x14ac:dyDescent="0.25">
      <c r="B181" s="46"/>
      <c r="M181" s="28"/>
    </row>
    <row r="182" spans="2:13" x14ac:dyDescent="0.25">
      <c r="B182" s="46"/>
      <c r="M182" s="28"/>
    </row>
    <row r="183" spans="2:13" x14ac:dyDescent="0.25">
      <c r="B183" s="46"/>
      <c r="M183" s="28"/>
    </row>
    <row r="184" spans="2:13" x14ac:dyDescent="0.25">
      <c r="B184" s="46"/>
      <c r="M184" s="28"/>
    </row>
    <row r="185" spans="2:13" x14ac:dyDescent="0.25">
      <c r="B185" s="46"/>
      <c r="M185" s="28"/>
    </row>
    <row r="186" spans="2:13" x14ac:dyDescent="0.25">
      <c r="B186" s="46"/>
      <c r="M186" s="28"/>
    </row>
    <row r="187" spans="2:13" x14ac:dyDescent="0.25">
      <c r="B187" s="46"/>
      <c r="M187" s="28"/>
    </row>
    <row r="188" spans="2:13" x14ac:dyDescent="0.25">
      <c r="B188" s="46"/>
      <c r="M188" s="28"/>
    </row>
    <row r="189" spans="2:13" x14ac:dyDescent="0.25">
      <c r="B189" s="46"/>
      <c r="M189" s="28"/>
    </row>
    <row r="190" spans="2:13" x14ac:dyDescent="0.25">
      <c r="B190" s="46"/>
      <c r="M190" s="28"/>
    </row>
    <row r="191" spans="2:13" x14ac:dyDescent="0.25">
      <c r="B191" s="46"/>
      <c r="M191" s="28"/>
    </row>
    <row r="192" spans="2:13" x14ac:dyDescent="0.25">
      <c r="B192" s="8"/>
      <c r="M192" s="28"/>
    </row>
    <row r="193" spans="1:13" x14ac:dyDescent="0.25">
      <c r="M193" s="28"/>
    </row>
    <row r="194" spans="1:13" x14ac:dyDescent="0.25">
      <c r="M194" s="28"/>
    </row>
    <row r="195" spans="1:13" x14ac:dyDescent="0.25">
      <c r="M195" s="28"/>
    </row>
    <row r="196" spans="1:13" x14ac:dyDescent="0.25">
      <c r="M196" s="28"/>
    </row>
    <row r="197" spans="1:13" x14ac:dyDescent="0.25">
      <c r="B197" s="4"/>
      <c r="C197" s="23"/>
      <c r="D197" s="14"/>
      <c r="E197" s="14"/>
      <c r="M197" s="28"/>
    </row>
    <row r="198" spans="1:13" x14ac:dyDescent="0.25">
      <c r="B198" s="4"/>
      <c r="C198" s="23"/>
      <c r="D198" s="14"/>
      <c r="E198" s="14"/>
      <c r="M198" s="28"/>
    </row>
    <row r="199" spans="1:13" x14ac:dyDescent="0.25">
      <c r="B199" s="8"/>
      <c r="M199" s="28"/>
    </row>
    <row r="200" spans="1:13" ht="15.75" thickBot="1" x14ac:dyDescent="0.3">
      <c r="B200" t="s">
        <v>19</v>
      </c>
      <c r="M200" s="28"/>
    </row>
    <row r="201" spans="1:13" ht="15.75" thickBot="1" x14ac:dyDescent="0.3">
      <c r="B201" s="3"/>
      <c r="C201" s="9" t="s">
        <v>17</v>
      </c>
      <c r="D201" s="10" t="s">
        <v>18</v>
      </c>
      <c r="E201" s="26" t="s">
        <v>30</v>
      </c>
      <c r="M201" s="28"/>
    </row>
    <row r="202" spans="1:13" x14ac:dyDescent="0.25">
      <c r="B202" s="119" t="s">
        <v>61</v>
      </c>
      <c r="C202" s="1">
        <v>24</v>
      </c>
      <c r="D202" s="21">
        <f>0.5*9.81*C202/1000</f>
        <v>0.11772000000000001</v>
      </c>
      <c r="E202" s="27">
        <f>+D202/(1000*0.008*0.004)</f>
        <v>3.67875</v>
      </c>
      <c r="F202" s="55"/>
      <c r="M202" s="28"/>
    </row>
    <row r="203" spans="1:13" ht="15.75" thickBot="1" x14ac:dyDescent="0.3">
      <c r="B203" s="120" t="s">
        <v>60</v>
      </c>
      <c r="C203" s="2">
        <v>26</v>
      </c>
      <c r="D203" s="22">
        <f>0.5*9.81*C203/1000</f>
        <v>0.12753</v>
      </c>
      <c r="E203" s="27">
        <f t="shared" ref="E203" si="3">+D203/(1000*0.008*0.004)</f>
        <v>3.9853125</v>
      </c>
      <c r="F203" s="55"/>
      <c r="M203" s="28"/>
    </row>
    <row r="204" spans="1:13" x14ac:dyDescent="0.25">
      <c r="A204" s="59"/>
      <c r="B204" s="8"/>
      <c r="C204" s="14"/>
      <c r="D204" s="47"/>
      <c r="E204" s="27"/>
      <c r="M204" s="28"/>
    </row>
    <row r="205" spans="1:13" x14ac:dyDescent="0.25">
      <c r="C205" s="14"/>
      <c r="D205" s="47"/>
      <c r="E205" s="27"/>
      <c r="M205" s="28"/>
    </row>
    <row r="206" spans="1:13" x14ac:dyDescent="0.25">
      <c r="B206" s="4"/>
      <c r="C206" s="14"/>
      <c r="D206" s="47"/>
      <c r="E206" s="27"/>
      <c r="M206" s="28"/>
    </row>
    <row r="207" spans="1:13" x14ac:dyDescent="0.25">
      <c r="B207" s="4"/>
      <c r="C207" s="14"/>
      <c r="D207" s="47"/>
      <c r="E207" s="27"/>
      <c r="M207" s="28"/>
    </row>
    <row r="208" spans="1:13" x14ac:dyDescent="0.25">
      <c r="B208" s="4"/>
      <c r="C208" s="14"/>
      <c r="D208" s="47"/>
      <c r="E208" s="27"/>
      <c r="M208" s="28"/>
    </row>
    <row r="209" spans="2:13" x14ac:dyDescent="0.25">
      <c r="B209" s="4"/>
      <c r="C209" s="14"/>
      <c r="D209" s="47"/>
      <c r="E209" s="27"/>
      <c r="M209" s="28"/>
    </row>
    <row r="210" spans="2:13" x14ac:dyDescent="0.25">
      <c r="B210" s="4"/>
      <c r="C210" s="14"/>
      <c r="D210" s="47"/>
      <c r="E210" s="27"/>
      <c r="M210" s="28"/>
    </row>
    <row r="211" spans="2:13" x14ac:dyDescent="0.25">
      <c r="B211" s="4"/>
      <c r="C211" s="14"/>
      <c r="D211" s="47"/>
      <c r="E211" s="27"/>
      <c r="M211" s="28"/>
    </row>
    <row r="212" spans="2:13" x14ac:dyDescent="0.25">
      <c r="B212" s="4"/>
      <c r="C212" s="14"/>
      <c r="D212" s="47"/>
      <c r="E212" s="27"/>
      <c r="M212" s="28"/>
    </row>
    <row r="213" spans="2:13" x14ac:dyDescent="0.25">
      <c r="B213" s="4"/>
      <c r="C213" s="14"/>
      <c r="D213" s="47"/>
      <c r="E213" s="27"/>
      <c r="M213" s="28"/>
    </row>
    <row r="214" spans="2:13" x14ac:dyDescent="0.25">
      <c r="B214" s="4"/>
      <c r="C214" s="14"/>
      <c r="D214" s="47"/>
      <c r="E214" s="27"/>
      <c r="M214" s="28"/>
    </row>
    <row r="215" spans="2:13" x14ac:dyDescent="0.25">
      <c r="B215" s="4"/>
      <c r="C215" s="14"/>
      <c r="D215" s="47"/>
      <c r="E215" s="27"/>
      <c r="M215" s="28"/>
    </row>
    <row r="216" spans="2:13" x14ac:dyDescent="0.25">
      <c r="B216" s="4"/>
      <c r="C216" s="14"/>
      <c r="D216" s="47"/>
      <c r="E216" s="27"/>
      <c r="M216" s="28"/>
    </row>
    <row r="217" spans="2:13" x14ac:dyDescent="0.25">
      <c r="B217" s="4"/>
      <c r="C217" s="14"/>
      <c r="D217" s="47"/>
      <c r="E217" s="27"/>
      <c r="M217" s="28"/>
    </row>
    <row r="218" spans="2:13" x14ac:dyDescent="0.25">
      <c r="B218" s="4"/>
      <c r="C218" s="14"/>
      <c r="D218" s="47"/>
      <c r="E218" s="27"/>
      <c r="M218" s="28"/>
    </row>
    <row r="219" spans="2:13" x14ac:dyDescent="0.25">
      <c r="B219" s="4"/>
      <c r="C219" s="14"/>
      <c r="D219" s="47"/>
      <c r="E219" s="27"/>
      <c r="M219" s="28"/>
    </row>
    <row r="220" spans="2:13" x14ac:dyDescent="0.25">
      <c r="B220" s="4"/>
      <c r="C220" s="14"/>
      <c r="D220" s="47"/>
      <c r="E220" s="27"/>
      <c r="M220" s="28"/>
    </row>
    <row r="221" spans="2:13" x14ac:dyDescent="0.25">
      <c r="B221" s="4"/>
      <c r="C221" s="14"/>
      <c r="D221" s="47"/>
      <c r="E221" s="27"/>
      <c r="M221" s="28"/>
    </row>
    <row r="222" spans="2:13" x14ac:dyDescent="0.25">
      <c r="B222" s="4"/>
      <c r="C222" s="14"/>
      <c r="D222" s="47"/>
      <c r="E222" s="27"/>
      <c r="M222" s="28"/>
    </row>
    <row r="223" spans="2:13" x14ac:dyDescent="0.25">
      <c r="B223" s="4"/>
      <c r="C223" s="14"/>
      <c r="D223" s="47"/>
      <c r="E223" s="27"/>
      <c r="M223" s="28"/>
    </row>
    <row r="224" spans="2:13" x14ac:dyDescent="0.25">
      <c r="B224" s="4"/>
      <c r="C224" s="14"/>
      <c r="D224" s="47"/>
      <c r="E224" s="27"/>
      <c r="M224" s="28"/>
    </row>
    <row r="225" spans="2:13" x14ac:dyDescent="0.25">
      <c r="B225" s="8"/>
      <c r="M225" s="28"/>
    </row>
    <row r="226" spans="2:13" x14ac:dyDescent="0.25">
      <c r="B226" s="8"/>
      <c r="M226" s="28"/>
    </row>
    <row r="227" spans="2:13" x14ac:dyDescent="0.25">
      <c r="B227" s="8"/>
      <c r="M227" s="28"/>
    </row>
    <row r="228" spans="2:13" ht="15.75" thickBot="1" x14ac:dyDescent="0.3">
      <c r="B228" t="s">
        <v>15</v>
      </c>
      <c r="M228" s="28"/>
    </row>
    <row r="229" spans="2:13" ht="15.75" thickBot="1" x14ac:dyDescent="0.3">
      <c r="B229" s="3"/>
      <c r="C229" s="10" t="s">
        <v>16</v>
      </c>
      <c r="M229" s="28"/>
    </row>
    <row r="230" spans="2:13" x14ac:dyDescent="0.25">
      <c r="B230" s="119" t="s">
        <v>61</v>
      </c>
      <c r="C230" s="17">
        <v>65</v>
      </c>
      <c r="M230" s="28"/>
    </row>
    <row r="231" spans="2:13" ht="15.75" thickBot="1" x14ac:dyDescent="0.3">
      <c r="B231" s="120" t="s">
        <v>60</v>
      </c>
      <c r="C231" s="64">
        <v>65</v>
      </c>
      <c r="M231" s="28"/>
    </row>
    <row r="232" spans="2:13" x14ac:dyDescent="0.25">
      <c r="B232" s="114"/>
      <c r="C232" s="23"/>
      <c r="M232" s="28"/>
    </row>
    <row r="233" spans="2:13" x14ac:dyDescent="0.25">
      <c r="B233" s="114"/>
      <c r="C233" s="23"/>
    </row>
    <row r="234" spans="2:13" x14ac:dyDescent="0.25">
      <c r="B234" s="28"/>
    </row>
    <row r="235" spans="2:13" x14ac:dyDescent="0.25">
      <c r="B235" s="28" t="s">
        <v>57</v>
      </c>
    </row>
    <row r="236" spans="2:13" x14ac:dyDescent="0.25">
      <c r="B236" s="28" t="s">
        <v>53</v>
      </c>
    </row>
    <row r="248" spans="2:6" x14ac:dyDescent="0.25">
      <c r="B248" s="4"/>
    </row>
    <row r="252" spans="2:6" x14ac:dyDescent="0.25">
      <c r="C252" s="116"/>
      <c r="D252" s="116"/>
      <c r="E252" s="116"/>
      <c r="F252" s="117"/>
    </row>
    <row r="253" spans="2:6" x14ac:dyDescent="0.25">
      <c r="B253" s="121"/>
      <c r="C253" s="121"/>
      <c r="D253" s="116"/>
      <c r="E253" s="116"/>
      <c r="F253" s="118"/>
    </row>
    <row r="254" spans="2:6" x14ac:dyDescent="0.25">
      <c r="B254" s="121"/>
      <c r="C254" s="122"/>
      <c r="D254" s="116"/>
      <c r="E254" s="116"/>
      <c r="F254" s="118"/>
    </row>
    <row r="255" spans="2:6" x14ac:dyDescent="0.25">
      <c r="B255" s="123"/>
      <c r="C255" s="122"/>
      <c r="D255" s="116"/>
      <c r="E255" s="116"/>
      <c r="F255" s="117"/>
    </row>
    <row r="256" spans="2:6" x14ac:dyDescent="0.25">
      <c r="B256" s="124"/>
      <c r="C256" s="122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2024-02-17T09:19:07Z</dcterms:modified>
</cp:coreProperties>
</file>