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6EAD9ACE-D95D-4DC5-A0EF-0623C8444ECB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E43" i="1"/>
  <c r="F43" i="1" s="1"/>
  <c r="F13" i="1"/>
  <c r="D73" i="1"/>
  <c r="D74" i="1"/>
  <c r="D75" i="1"/>
  <c r="E13" i="1"/>
  <c r="D13" i="1"/>
  <c r="C13" i="1"/>
  <c r="F105" i="1"/>
  <c r="E105" i="1"/>
  <c r="D105" i="1"/>
  <c r="C105" i="1"/>
  <c r="E48" i="1"/>
  <c r="F48" i="1" s="1"/>
  <c r="D72" i="1"/>
  <c r="D205" i="1"/>
  <c r="E205" i="1" s="1"/>
  <c r="E42" i="1"/>
  <c r="F42" i="1" s="1"/>
  <c r="C53" i="1" l="1"/>
  <c r="C55" i="1"/>
</calcChain>
</file>

<file path=xl/sharedStrings.xml><?xml version="1.0" encoding="utf-8"?>
<sst xmlns="http://schemas.openxmlformats.org/spreadsheetml/2006/main" count="101" uniqueCount="79">
  <si>
    <t>Day 0</t>
  </si>
  <si>
    <t>Day 1</t>
  </si>
  <si>
    <t>Day 2</t>
  </si>
  <si>
    <t>Day 3</t>
  </si>
  <si>
    <t>Day 4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</si>
  <si>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</si>
  <si>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</si>
  <si>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</si>
  <si>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</si>
  <si>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</si>
  <si>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</si>
  <si>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</si>
  <si>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</si>
  <si>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</si>
  <si>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</si>
  <si>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</si>
  <si>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</si>
  <si>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</si>
  <si>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</si>
  <si>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</si>
  <si>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</si>
  <si>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</si>
  <si>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</si>
  <si>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</si>
  <si>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</si>
  <si>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</si>
  <si>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</si>
  <si>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</si>
  <si>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</si>
  <si>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</si>
  <si>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</si>
  <si>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</si>
  <si>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</si>
  <si>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</si>
  <si>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</si>
  <si>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</si>
  <si>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</si>
  <si>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</si>
  <si>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</si>
  <si>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</si>
  <si>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</si>
  <si>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</si>
  <si>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</si>
  <si>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</si>
  <si>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</si>
  <si>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</si>
  <si>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</si>
  <si>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</si>
  <si>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</si>
  <si>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</si>
  <si>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</si>
  <si>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</si>
  <si>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</si>
  <si>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</si>
  <si>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>For graph:</t>
  </si>
  <si>
    <t>Tensile break</t>
  </si>
  <si>
    <t>Layer adhesion</t>
  </si>
  <si>
    <t>avg PLA</t>
  </si>
  <si>
    <t>avg PETG</t>
  </si>
  <si>
    <t>avg ABS</t>
  </si>
  <si>
    <t>Avg. PLA</t>
  </si>
  <si>
    <t>Avg. PETG</t>
  </si>
  <si>
    <t>Avg. ABS</t>
  </si>
  <si>
    <t xml:space="preserve">This is only a 20-minute test, </t>
  </si>
  <si>
    <t>MyTechFun, 2023-07-10</t>
  </si>
  <si>
    <t>YXPolyer, Nylon</t>
  </si>
  <si>
    <t>Nylon</t>
  </si>
  <si>
    <t>31.99</t>
  </si>
  <si>
    <t>Current price on Amazon  (2023-07-07)</t>
  </si>
  <si>
    <t>USD</t>
  </si>
  <si>
    <t>(in summary table for Patreon supporters, it will be "YXP. Nylon")</t>
  </si>
  <si>
    <t>*The tested object did not break during the test.</t>
  </si>
  <si>
    <t>Nylon*</t>
  </si>
  <si>
    <t>Off camera, I lifted the hammer to 400mm, still no break!</t>
  </si>
  <si>
    <t>260/105°C, 10% cooling, enclosure, glue stick, satin sheet</t>
  </si>
  <si>
    <t>Tensile no hole</t>
  </si>
  <si>
    <t>No hole version</t>
  </si>
  <si>
    <t>Day 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</si>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</sst>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\+0%;\-0%;0%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95">
    <xf numFmtId="0" fontId="0" fillId="0" borderId="0" xfId="0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16" xfId="0" applyBorder="1"/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7" xfId="0" applyBorder="1"/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2" fillId="0" borderId="0" xfId="0" applyFont="1"/>
    <xf numFmtId="165" fontId="1" fillId="0" borderId="0" xfId="0" applyNumberFormat="1" applyFont="1" applyAlignment="1">
      <alignment horizontal="center"/>
    </xf>
    <xf numFmtId="0" fontId="0" fillId="0" borderId="10" xfId="0" applyBorder="1"/>
    <xf numFmtId="0" fontId="6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66" fontId="0" fillId="0" borderId="0" xfId="1" applyNumberFormat="1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8" xfId="0" applyBorder="1"/>
    <xf numFmtId="0" fontId="15" fillId="0" borderId="18" xfId="0" applyFont="1" applyBorder="1"/>
    <xf numFmtId="0" fontId="3" fillId="0" borderId="16" xfId="0" applyFont="1" applyBorder="1"/>
    <xf numFmtId="164" fontId="6" fillId="0" borderId="18" xfId="0" applyNumberFormat="1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" fillId="0" borderId="20" xfId="0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/>
    <xf numFmtId="0" fontId="3" fillId="0" borderId="25" xfId="0" applyFont="1" applyBorder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</a:t>
            </a:r>
            <a:r>
              <a:rPr lang="hu-HU" baseline="0"/>
              <a:t> (changes on reference dimension)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Nylon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Sheet1!$C$12:$F$12</c:f>
              <c:strCache>
                <c:ptCount val="4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</c:strCache>
            </c:strRef>
          </c:cat>
          <c:val>
            <c:numRef>
              <c:f>Sheet1!$C$13:$F$13</c:f>
              <c:numCache>
                <c:formatCode>General</c:formatCode>
                <c:ptCount val="4"/>
                <c:pt idx="0">
                  <c:v>37.79</c:v>
                </c:pt>
                <c:pt idx="1">
                  <c:v>13.299999999999997</c:v>
                </c:pt>
                <c:pt idx="2">
                  <c:v>8.4699999999999989</c:v>
                </c:pt>
                <c:pt idx="3">
                  <c:v>5.3900000000000006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7-40DD-B5F1-16088836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600"/>
              <a:t>Tensile test, layer adhesion, the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Sheet1!$C$52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Sheet1!$B$53:$B$55</c:f>
              <c:strCache>
                <c:ptCount val="3"/>
                <c:pt idx="0">
                  <c:v>Tensile break</c:v>
                </c:pt>
                <c:pt idx="1">
                  <c:v>Tensile no hole</c:v>
                </c:pt>
                <c:pt idx="2">
                  <c:v>Layer adhesion</c:v>
                </c:pt>
              </c:strCache>
            </c:strRef>
          </c:cat>
          <c:val>
            <c:numRef>
              <c:f>Sheet1!$C$53:$C$55</c:f>
              <c:numCache>
                <c:formatCode>General</c:formatCode>
                <c:ptCount val="3"/>
                <c:pt idx="0">
                  <c:v>51.1</c:v>
                </c:pt>
                <c:pt idx="1">
                  <c:v>75.099999999999994</c:v>
                </c:pt>
                <c:pt idx="2">
                  <c:v>66.400000000000006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</a:t>
            </a:r>
            <a:r>
              <a:rPr lang="hu-HU" baseline="0"/>
              <a:t> sec. (mm)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Sheet1!$C$104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Sheet1!$B$105:$B$105</c:f>
              <c:strCache>
                <c:ptCount val="1"/>
                <c:pt idx="0">
                  <c:v>Nylon</c:v>
                </c:pt>
              </c:strCache>
            </c:strRef>
          </c:cat>
          <c:val>
            <c:numRef>
              <c:f>Sheet1!$C$105:$C$105</c:f>
              <c:numCache>
                <c:formatCode>General</c:formatCode>
                <c:ptCount val="1"/>
                <c:pt idx="0">
                  <c:v>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Sheet1!$D$104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Sheet1!$B$105:$B$105</c:f>
              <c:strCache>
                <c:ptCount val="1"/>
                <c:pt idx="0">
                  <c:v>Nylon</c:v>
                </c:pt>
              </c:strCache>
            </c:strRef>
          </c:cat>
          <c:val>
            <c:numRef>
              <c:f>Sheet1!$D$105:$D$105</c:f>
              <c:numCache>
                <c:formatCode>General</c:formatCode>
                <c:ptCount val="1"/>
                <c:pt idx="0">
                  <c:v>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Sheet1!$E$104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Sheet1!$B$105:$B$105</c:f>
              <c:strCache>
                <c:ptCount val="1"/>
                <c:pt idx="0">
                  <c:v>Nylon</c:v>
                </c:pt>
              </c:strCache>
            </c:strRef>
          </c:cat>
          <c:val>
            <c:numRef>
              <c:f>Sheet1!$E$105:$E$105</c:f>
              <c:numCache>
                <c:formatCode>General</c:formatCode>
                <c:ptCount val="1"/>
                <c:pt idx="0">
                  <c:v>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Sheet1!$F$104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Sheet1!$B$105:$B$105</c:f>
              <c:strCache>
                <c:ptCount val="1"/>
                <c:pt idx="0">
                  <c:v>Nylon</c:v>
                </c:pt>
              </c:strCache>
            </c:strRef>
          </c:cat>
          <c:val>
            <c:numRef>
              <c:f>Sheet1!$F$105:$F$105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 test (Nm)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Sheet1!$B$177</c:f>
              <c:strCache>
                <c:ptCount val="1"/>
                <c:pt idx="0">
                  <c:v>Nylon</c:v>
                </c:pt>
              </c:strCache>
            </c:strRef>
          </c:tx>
          <c:spPr>
            <a:solidFill>
              <a:srgbClr val="0070C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Sheet1!$C$176:$D$176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Sheet1!$C$177:$D$177</c:f>
              <c:numCache>
                <c:formatCode>General</c:formatCode>
                <c:ptCount val="2"/>
                <c:pt idx="0">
                  <c:v>0.6</c:v>
                </c:pt>
                <c:pt idx="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Sheet1!$B$134</c:f>
              <c:strCache>
                <c:ptCount val="1"/>
                <c:pt idx="0">
                  <c:v>Nylon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Sheet1!$C$133:$N$133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Sheet1!$C$134:$N$134</c:f>
              <c:numCache>
                <c:formatCode>0.00</c:formatCode>
                <c:ptCount val="12"/>
                <c:pt idx="0">
                  <c:v>1.02</c:v>
                </c:pt>
                <c:pt idx="1">
                  <c:v>1.41</c:v>
                </c:pt>
                <c:pt idx="2">
                  <c:v>1.51</c:v>
                </c:pt>
                <c:pt idx="3">
                  <c:v>2.59</c:v>
                </c:pt>
                <c:pt idx="4">
                  <c:v>3.12</c:v>
                </c:pt>
                <c:pt idx="5">
                  <c:v>3.31</c:v>
                </c:pt>
                <c:pt idx="6">
                  <c:v>5.55</c:v>
                </c:pt>
                <c:pt idx="7">
                  <c:v>7.3</c:v>
                </c:pt>
                <c:pt idx="8">
                  <c:v>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 test, Break kg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Sheet1!$C$71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Sheet1!$B$72:$B$75</c:f>
              <c:strCache>
                <c:ptCount val="4"/>
                <c:pt idx="0">
                  <c:v>Nylon</c:v>
                </c:pt>
                <c:pt idx="1">
                  <c:v>avg PLA</c:v>
                </c:pt>
                <c:pt idx="2">
                  <c:v>avg PETG</c:v>
                </c:pt>
                <c:pt idx="3">
                  <c:v>avg ABS</c:v>
                </c:pt>
              </c:strCache>
            </c:strRef>
          </c:cat>
          <c:val>
            <c:numRef>
              <c:f>Sheet1!$C$72:$C$75</c:f>
              <c:numCache>
                <c:formatCode>General</c:formatCode>
                <c:ptCount val="4"/>
                <c:pt idx="0">
                  <c:v>136.19999999999999</c:v>
                </c:pt>
                <c:pt idx="1">
                  <c:v>140</c:v>
                </c:pt>
                <c:pt idx="2">
                  <c:v>132</c:v>
                </c:pt>
                <c:pt idx="3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9-49AD-9066-7937081ED8D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2491216"/>
        <c:axId val="242485456"/>
      </c:barChart>
      <c:catAx>
        <c:axId val="24249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42485456"/>
        <c:crosses val="autoZero"/>
        <c:auto val="1"/>
        <c:lblAlgn val="ctr"/>
        <c:lblOffset val="100"/>
        <c:noMultiLvlLbl val="0"/>
      </c:catAx>
      <c:valAx>
        <c:axId val="242485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4249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Sheet1!$E$204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Sheet1!$B$205:$B$208</c:f>
              <c:strCache>
                <c:ptCount val="4"/>
                <c:pt idx="0">
                  <c:v>Nylon*</c:v>
                </c:pt>
                <c:pt idx="1">
                  <c:v>Avg. PLA</c:v>
                </c:pt>
                <c:pt idx="2">
                  <c:v>Avg. PETG</c:v>
                </c:pt>
                <c:pt idx="3">
                  <c:v>Avg. ABS</c:v>
                </c:pt>
              </c:strCache>
            </c:strRef>
          </c:cat>
          <c:val>
            <c:numRef>
              <c:f>Sheet1!$E$205:$E$208</c:f>
              <c:numCache>
                <c:formatCode>0.0</c:formatCode>
                <c:ptCount val="4"/>
                <c:pt idx="0">
                  <c:v>61.3125</c:v>
                </c:pt>
                <c:pt idx="1">
                  <c:v>5</c:v>
                </c:pt>
                <c:pt idx="2">
                  <c:v>4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7-416A-912D-8952E178E24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2504176"/>
        <c:axId val="242483056"/>
      </c:barChart>
      <c:catAx>
        <c:axId val="24250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42483056"/>
        <c:crosses val="autoZero"/>
        <c:auto val="1"/>
        <c:lblAlgn val="ctr"/>
        <c:lblOffset val="100"/>
        <c:noMultiLvlLbl val="0"/>
      </c:catAx>
      <c:valAx>
        <c:axId val="2424830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4250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Sheet1!$C$231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Sheet1!$B$232:$B$235</c:f>
              <c:strCache>
                <c:ptCount val="4"/>
                <c:pt idx="0">
                  <c:v>Nylon</c:v>
                </c:pt>
                <c:pt idx="1">
                  <c:v>Avg. PLA</c:v>
                </c:pt>
                <c:pt idx="2">
                  <c:v>Avg. PETG</c:v>
                </c:pt>
                <c:pt idx="3">
                  <c:v>Avg. ABS</c:v>
                </c:pt>
              </c:strCache>
            </c:strRef>
          </c:cat>
          <c:val>
            <c:numRef>
              <c:f>Sheet1!$C$232:$C$235</c:f>
              <c:numCache>
                <c:formatCode>General</c:formatCode>
                <c:ptCount val="4"/>
                <c:pt idx="0">
                  <c:v>182</c:v>
                </c:pt>
                <c:pt idx="1">
                  <c:v>53</c:v>
                </c:pt>
                <c:pt idx="2">
                  <c:v>72</c:v>
                </c:pt>
                <c:pt idx="3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3-4661-A104-68A38BE92BD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2489296"/>
        <c:axId val="242488336"/>
      </c:barChart>
      <c:catAx>
        <c:axId val="24248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42488336"/>
        <c:crosses val="autoZero"/>
        <c:auto val="1"/>
        <c:lblAlgn val="ctr"/>
        <c:lblOffset val="100"/>
        <c:noMultiLvlLbl val="0"/>
      </c:catAx>
      <c:valAx>
        <c:axId val="2424883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4248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image" Target="../media/image8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12" Type="http://schemas.openxmlformats.org/officeDocument/2006/relationships/image" Target="../media/image7.png"/><Relationship Id="rId17" Type="http://schemas.openxmlformats.org/officeDocument/2006/relationships/image" Target="../media/image9.png"/><Relationship Id="rId2" Type="http://schemas.openxmlformats.org/officeDocument/2006/relationships/chart" Target="../charts/chart2.xml"/><Relationship Id="rId16" Type="http://schemas.openxmlformats.org/officeDocument/2006/relationships/chart" Target="../charts/chart8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image" Target="../media/image6.png"/><Relationship Id="rId5" Type="http://schemas.openxmlformats.org/officeDocument/2006/relationships/chart" Target="../charts/chart5.xml"/><Relationship Id="rId15" Type="http://schemas.openxmlformats.org/officeDocument/2006/relationships/chart" Target="../charts/chart7.xml"/><Relationship Id="rId10" Type="http://schemas.openxmlformats.org/officeDocument/2006/relationships/image" Target="../media/image5.png"/><Relationship Id="rId4" Type="http://schemas.openxmlformats.org/officeDocument/2006/relationships/chart" Target="../charts/chart4.xml"/><Relationship Id="rId9" Type="http://schemas.openxmlformats.org/officeDocument/2006/relationships/image" Target="../media/image4.png"/><Relationship Id="rId1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820166</xdr:colOff>
      <xdr:row>6</xdr:row>
      <xdr:rowOff>114585</xdr:rowOff>
    </xdr:from>
    <xdr:to>
      <xdr:col>18</xdr:col>
      <xdr:colOff>95251</xdr:colOff>
      <xdr:row>28</xdr:row>
      <xdr:rowOff>161193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B10316-62EE-08B0-D511-AA88C1597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650009</xdr:colOff>
      <xdr:row>38</xdr:row>
      <xdr:rowOff>172098</xdr:rowOff>
    </xdr:from>
    <xdr:to>
      <xdr:col>13</xdr:col>
      <xdr:colOff>660833</xdr:colOff>
      <xdr:row>65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638735</xdr:colOff>
      <xdr:row>101</xdr:row>
      <xdr:rowOff>84742</xdr:rowOff>
    </xdr:from>
    <xdr:to>
      <xdr:col>14</xdr:col>
      <xdr:colOff>90581</xdr:colOff>
      <xdr:row>127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607096</xdr:colOff>
      <xdr:row>171</xdr:row>
      <xdr:rowOff>187877</xdr:rowOff>
    </xdr:from>
    <xdr:to>
      <xdr:col>11</xdr:col>
      <xdr:colOff>132522</xdr:colOff>
      <xdr:row>197</xdr:row>
      <xdr:rowOff>171904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107154</xdr:colOff>
      <xdr:row>135</xdr:row>
      <xdr:rowOff>0</xdr:rowOff>
    </xdr:from>
    <xdr:to>
      <xdr:col>14</xdr:col>
      <xdr:colOff>571499</xdr:colOff>
      <xdr:row>164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16</xdr:col>
      <xdr:colOff>437386</xdr:colOff>
      <xdr:row>6</xdr:row>
      <xdr:rowOff>159388</xdr:rowOff>
    </xdr:from>
    <xdr:to>
      <xdr:col>18</xdr:col>
      <xdr:colOff>93778</xdr:colOff>
      <xdr:row>17</xdr:row>
      <xdr:rowOff>9797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213" y="1317042"/>
          <a:ext cx="1444161" cy="1989870"/>
        </a:xfrm>
        <a:prstGeom prst="rect">
          <a:avLst/>
        </a:prstGeom>
      </xdr:spPr>
    </xdr:pic>
    <xdr:clientData/>
  </xdr:twoCellAnchor>
  <xdr:twoCellAnchor editAs="oneCell">
    <xdr:from>
      <xdr:col>7</xdr:col>
      <xdr:colOff>341475</xdr:colOff>
      <xdr:row>46</xdr:row>
      <xdr:rowOff>138654</xdr:rowOff>
    </xdr:from>
    <xdr:to>
      <xdr:col>9</xdr:col>
      <xdr:colOff>36636</xdr:colOff>
      <xdr:row>49</xdr:row>
      <xdr:rowOff>180055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0013" y="8989577"/>
          <a:ext cx="1431642" cy="627555"/>
        </a:xfrm>
        <a:prstGeom prst="rect">
          <a:avLst/>
        </a:prstGeom>
      </xdr:spPr>
    </xdr:pic>
    <xdr:clientData/>
  </xdr:twoCellAnchor>
  <xdr:twoCellAnchor editAs="oneCell">
    <xdr:from>
      <xdr:col>12</xdr:col>
      <xdr:colOff>366072</xdr:colOff>
      <xdr:row>40</xdr:row>
      <xdr:rowOff>66794</xdr:rowOff>
    </xdr:from>
    <xdr:to>
      <xdr:col>13</xdr:col>
      <xdr:colOff>386987</xdr:colOff>
      <xdr:row>47</xdr:row>
      <xdr:rowOff>87923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37B4243-B31A-D8A7-26D5-2D7342E9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2437" y="7752736"/>
          <a:ext cx="658358" cy="1383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5</xdr:col>
      <xdr:colOff>43298</xdr:colOff>
      <xdr:row>119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179</xdr:row>
      <xdr:rowOff>119063</xdr:rowOff>
    </xdr:from>
    <xdr:to>
      <xdr:col>3</xdr:col>
      <xdr:colOff>161442</xdr:colOff>
      <xdr:row>190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226391</xdr:colOff>
      <xdr:row>77</xdr:row>
      <xdr:rowOff>183598</xdr:rowOff>
    </xdr:from>
    <xdr:to>
      <xdr:col>3</xdr:col>
      <xdr:colOff>214127</xdr:colOff>
      <xdr:row>91</xdr:row>
      <xdr:rowOff>53146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739" y="13617989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221028</xdr:colOff>
      <xdr:row>209</xdr:row>
      <xdr:rowOff>133104</xdr:rowOff>
    </xdr:from>
    <xdr:to>
      <xdr:col>3</xdr:col>
      <xdr:colOff>502452</xdr:colOff>
      <xdr:row>222</xdr:row>
      <xdr:rowOff>122721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36" y="40160085"/>
          <a:ext cx="1959289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237</xdr:row>
      <xdr:rowOff>127000</xdr:rowOff>
    </xdr:from>
    <xdr:to>
      <xdr:col>4</xdr:col>
      <xdr:colOff>11547</xdr:colOff>
      <xdr:row>243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oneCellAnchor>
    <xdr:from>
      <xdr:col>1</xdr:col>
      <xdr:colOff>670142</xdr:colOff>
      <xdr:row>145</xdr:row>
      <xdr:rowOff>176769</xdr:rowOff>
    </xdr:from>
    <xdr:ext cx="8809143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892392" y="28053269"/>
          <a:ext cx="880914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5 kg		10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5</xdr:col>
      <xdr:colOff>169795</xdr:colOff>
      <xdr:row>69</xdr:row>
      <xdr:rowOff>53008</xdr:rowOff>
    </xdr:from>
    <xdr:to>
      <xdr:col>11</xdr:col>
      <xdr:colOff>53838</xdr:colOff>
      <xdr:row>90</xdr:row>
      <xdr:rowOff>140804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FB744BB-46EA-7F3F-AE32-27C019AE59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269184</xdr:colOff>
      <xdr:row>202</xdr:row>
      <xdr:rowOff>160682</xdr:rowOff>
    </xdr:from>
    <xdr:to>
      <xdr:col>13</xdr:col>
      <xdr:colOff>215348</xdr:colOff>
      <xdr:row>222</xdr:row>
      <xdr:rowOff>107674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5885899-EBA9-57BA-249A-3651DC28D1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260902</xdr:colOff>
      <xdr:row>225</xdr:row>
      <xdr:rowOff>177247</xdr:rowOff>
    </xdr:from>
    <xdr:to>
      <xdr:col>13</xdr:col>
      <xdr:colOff>265043</xdr:colOff>
      <xdr:row>247</xdr:row>
      <xdr:rowOff>124240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C8785AD-67B4-266B-6D33-C498F602AA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9</xdr:col>
      <xdr:colOff>542192</xdr:colOff>
      <xdr:row>41</xdr:row>
      <xdr:rowOff>34581</xdr:rowOff>
    </xdr:from>
    <xdr:to>
      <xdr:col>10</xdr:col>
      <xdr:colOff>630114</xdr:colOff>
      <xdr:row>45</xdr:row>
      <xdr:rowOff>9271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D5EA6B4-F42C-7153-7CCF-46353E9AB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211" y="7918350"/>
          <a:ext cx="1091711" cy="744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57"/>
  <sheetViews>
    <sheetView tabSelected="1" zoomScale="130" zoomScaleNormal="130" workbookViewId="0">
      <selection activeCell="H14" sqref="H14"/>
    </sheetView>
  </sheetViews>
  <sheetFormatPr defaultRowHeight="15" x14ac:dyDescent="0.25"/>
  <cols>
    <col min="1" max="1" width="3.28515625" customWidth="1"/>
    <col min="2" max="2" width="13.7109375" customWidth="1"/>
    <col min="3" max="3" width="11.42578125" customWidth="1"/>
    <col min="4" max="4" width="10.7109375" bestFit="1" customWidth="1"/>
    <col min="5" max="5" width="13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9.5703125" bestFit="1" customWidth="1"/>
    <col min="14" max="14" width="10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4" ht="15.75" thickBot="1" x14ac:dyDescent="0.3">
      <c r="A2" s="5"/>
      <c r="B2" s="11" t="s">
        <v>65</v>
      </c>
      <c r="M2" t="s">
        <v>32</v>
      </c>
    </row>
    <row r="3" spans="1:14" ht="15.75" thickBot="1" x14ac:dyDescent="0.3">
      <c r="A3" s="5"/>
      <c r="B3" s="5" t="s">
        <v>64</v>
      </c>
      <c r="M3" s="73" t="s">
        <v>66</v>
      </c>
      <c r="N3" s="49" t="s">
        <v>74</v>
      </c>
    </row>
    <row r="4" spans="1:14" x14ac:dyDescent="0.25">
      <c r="A4" s="5"/>
      <c r="B4" s="5"/>
      <c r="M4" s="77" t="s">
        <v>70</v>
      </c>
    </row>
    <row r="5" spans="1:14" x14ac:dyDescent="0.25">
      <c r="A5" s="5"/>
      <c r="B5" s="5"/>
      <c r="M5" s="5"/>
    </row>
    <row r="6" spans="1:14" x14ac:dyDescent="0.25">
      <c r="A6" s="5"/>
      <c r="B6" s="16" t="s">
        <v>27</v>
      </c>
      <c r="K6" s="24"/>
      <c r="L6" s="24"/>
    </row>
    <row r="7" spans="1:14" ht="15.75" thickBot="1" x14ac:dyDescent="0.3">
      <c r="A7" s="5"/>
      <c r="B7" t="s">
        <v>26</v>
      </c>
    </row>
    <row r="8" spans="1:14" ht="15.75" thickBot="1" x14ac:dyDescent="0.3">
      <c r="A8" s="5"/>
      <c r="B8" s="4"/>
      <c r="C8" s="67" t="s">
        <v>25</v>
      </c>
      <c r="D8" s="19" t="s">
        <v>0</v>
      </c>
      <c r="E8" s="20" t="s">
        <v>1</v>
      </c>
      <c r="F8" s="20" t="s">
        <v>2</v>
      </c>
      <c r="G8" s="20" t="s">
        <v>3</v>
      </c>
      <c r="H8" s="89" t="s">
        <v>4</v>
      </c>
      <c r="I8" s="50" t="s">
        <v>77</v>
      </c>
      <c r="J8" s="50"/>
    </row>
    <row r="9" spans="1:14" ht="15.75" thickBot="1" x14ac:dyDescent="0.3">
      <c r="A9" s="5"/>
      <c r="B9" s="73" t="s">
        <v>66</v>
      </c>
      <c r="C9" s="90">
        <v>12</v>
      </c>
      <c r="D9" s="91">
        <v>26.35</v>
      </c>
      <c r="E9" s="91">
        <v>64.14</v>
      </c>
      <c r="F9" s="91">
        <v>77.44</v>
      </c>
      <c r="G9" s="91">
        <v>85.91</v>
      </c>
      <c r="H9" s="92">
        <v>91.3</v>
      </c>
      <c r="I9" s="50" t="s">
        <v>78</v>
      </c>
      <c r="J9" s="50"/>
    </row>
    <row r="10" spans="1:14" x14ac:dyDescent="0.25">
      <c r="B10" s="17"/>
      <c r="C10" s="18"/>
      <c r="D10" s="18"/>
      <c r="E10" s="18"/>
      <c r="F10" s="18"/>
      <c r="G10" s="18"/>
      <c r="H10" s="18"/>
      <c r="I10" s="18"/>
      <c r="J10" s="66"/>
    </row>
    <row r="11" spans="1:14" ht="15.75" thickBot="1" x14ac:dyDescent="0.3">
      <c r="B11" s="5" t="s">
        <v>28</v>
      </c>
    </row>
    <row r="12" spans="1:14" ht="15.75" thickBot="1" x14ac:dyDescent="0.3">
      <c r="B12" s="4"/>
      <c r="C12" s="12" t="s">
        <v>1</v>
      </c>
      <c r="D12" s="2" t="s">
        <v>2</v>
      </c>
      <c r="E12" s="2" t="s">
        <v>3</v>
      </c>
      <c r="F12" s="93" t="s">
        <v>4</v>
      </c>
      <c r="G12" s="18"/>
      <c r="H12" s="18"/>
      <c r="K12" s="18"/>
      <c r="L12" s="18"/>
    </row>
    <row r="13" spans="1:14" ht="15.75" thickBot="1" x14ac:dyDescent="0.3">
      <c r="B13" s="73" t="s">
        <v>66</v>
      </c>
      <c r="C13" s="94">
        <f>+E9-D9</f>
        <v>37.79</v>
      </c>
      <c r="D13" s="7">
        <f>+F9-E9</f>
        <v>13.299999999999997</v>
      </c>
      <c r="E13" s="7">
        <f>+G9-F9</f>
        <v>8.4699999999999989</v>
      </c>
      <c r="F13" s="9">
        <f t="shared" ref="F13" si="0">+H9-G9</f>
        <v>5.3900000000000006</v>
      </c>
      <c r="G13" s="18"/>
      <c r="H13" s="18"/>
    </row>
    <row r="33" spans="2:19" x14ac:dyDescent="0.25">
      <c r="B33" s="5"/>
    </row>
    <row r="34" spans="2:19" x14ac:dyDescent="0.25">
      <c r="B34" s="5"/>
    </row>
    <row r="35" spans="2:19" x14ac:dyDescent="0.25">
      <c r="B35" s="5"/>
    </row>
    <row r="40" spans="2:19" ht="15.75" thickBot="1" x14ac:dyDescent="0.3">
      <c r="B40" t="s">
        <v>5</v>
      </c>
      <c r="S40" s="25"/>
    </row>
    <row r="41" spans="2:19" ht="15.75" thickBot="1" x14ac:dyDescent="0.3">
      <c r="B41" s="4"/>
      <c r="C41" s="12" t="s">
        <v>6</v>
      </c>
      <c r="D41" s="2" t="s">
        <v>7</v>
      </c>
      <c r="E41" s="13" t="s">
        <v>30</v>
      </c>
      <c r="F41" s="22" t="s">
        <v>31</v>
      </c>
      <c r="R41" s="5"/>
      <c r="S41" s="25"/>
    </row>
    <row r="42" spans="2:19" x14ac:dyDescent="0.25">
      <c r="B42" s="88" t="s">
        <v>66</v>
      </c>
      <c r="C42" s="3">
        <v>51.2</v>
      </c>
      <c r="D42" s="1">
        <v>51</v>
      </c>
      <c r="E42" s="6">
        <f>AVERAGE(C42:D42)</f>
        <v>51.1</v>
      </c>
      <c r="F42" s="23">
        <f>+E42*9.81/(1000000*0.004*0.004)</f>
        <v>31.330687500000003</v>
      </c>
      <c r="R42" s="26"/>
      <c r="S42" s="27"/>
    </row>
    <row r="43" spans="2:19" ht="15.75" thickBot="1" x14ac:dyDescent="0.3">
      <c r="B43" s="87" t="s">
        <v>76</v>
      </c>
      <c r="C43" s="84">
        <v>75.2</v>
      </c>
      <c r="D43" s="85">
        <v>75</v>
      </c>
      <c r="E43" s="86">
        <f>AVERAGE(C43:D43)</f>
        <v>75.099999999999994</v>
      </c>
      <c r="F43" s="23">
        <f>+E43*9.81/(1000000*0.004*0.004)</f>
        <v>46.0456875</v>
      </c>
      <c r="R43" s="5"/>
      <c r="S43" s="27"/>
    </row>
    <row r="44" spans="2:19" x14ac:dyDescent="0.25">
      <c r="B44" t="s">
        <v>23</v>
      </c>
      <c r="C44" s="18"/>
      <c r="D44" s="18"/>
      <c r="E44" s="25"/>
      <c r="F44" s="23"/>
    </row>
    <row r="46" spans="2:19" ht="15.75" thickBot="1" x14ac:dyDescent="0.3">
      <c r="B46" t="s">
        <v>9</v>
      </c>
    </row>
    <row r="47" spans="2:19" ht="15.75" thickBot="1" x14ac:dyDescent="0.3">
      <c r="B47" s="4"/>
      <c r="C47" s="12" t="s">
        <v>6</v>
      </c>
      <c r="D47" s="2" t="s">
        <v>7</v>
      </c>
      <c r="E47" s="13" t="s">
        <v>8</v>
      </c>
      <c r="F47" s="22" t="s">
        <v>31</v>
      </c>
    </row>
    <row r="48" spans="2:19" ht="15.75" thickBot="1" x14ac:dyDescent="0.3">
      <c r="B48" s="73" t="s">
        <v>66</v>
      </c>
      <c r="C48" s="3">
        <v>67.599999999999994</v>
      </c>
      <c r="D48" s="1">
        <v>65.2</v>
      </c>
      <c r="E48" s="6">
        <f>AVERAGE(C48:D48)</f>
        <v>66.400000000000006</v>
      </c>
      <c r="F48" s="23">
        <f>+E48*9.81/(1000000*0.004*0.004)</f>
        <v>40.711500000000008</v>
      </c>
    </row>
    <row r="49" spans="2:13" x14ac:dyDescent="0.25">
      <c r="B49" t="s">
        <v>24</v>
      </c>
      <c r="C49" s="18"/>
      <c r="D49" s="18"/>
      <c r="E49" s="25"/>
      <c r="F49" s="23"/>
      <c r="M49" s="29"/>
    </row>
    <row r="50" spans="2:13" x14ac:dyDescent="0.25">
      <c r="B50" s="11"/>
      <c r="M50" s="29"/>
    </row>
    <row r="51" spans="2:13" x14ac:dyDescent="0.25">
      <c r="M51" s="29"/>
    </row>
    <row r="52" spans="2:13" x14ac:dyDescent="0.25">
      <c r="B52" s="72" t="s">
        <v>54</v>
      </c>
      <c r="C52" s="72" t="s">
        <v>30</v>
      </c>
      <c r="M52" s="29"/>
    </row>
    <row r="53" spans="2:13" x14ac:dyDescent="0.25">
      <c r="B53" s="72" t="s">
        <v>55</v>
      </c>
      <c r="C53" s="72">
        <f>+E42</f>
        <v>51.1</v>
      </c>
      <c r="M53" s="29"/>
    </row>
    <row r="54" spans="2:13" x14ac:dyDescent="0.25">
      <c r="B54" s="72" t="s">
        <v>75</v>
      </c>
      <c r="C54" s="72">
        <f>+E43</f>
        <v>75.099999999999994</v>
      </c>
      <c r="G54" s="68"/>
      <c r="M54" s="29"/>
    </row>
    <row r="55" spans="2:13" x14ac:dyDescent="0.25">
      <c r="B55" s="72" t="s">
        <v>56</v>
      </c>
      <c r="C55" s="72">
        <f>+E48</f>
        <v>66.400000000000006</v>
      </c>
      <c r="M55" s="29"/>
    </row>
    <row r="56" spans="2:13" x14ac:dyDescent="0.25">
      <c r="B56" s="5"/>
      <c r="C56" s="18"/>
      <c r="D56" s="18"/>
      <c r="E56" s="25"/>
      <c r="F56" s="23"/>
      <c r="M56" s="29"/>
    </row>
    <row r="57" spans="2:13" x14ac:dyDescent="0.25">
      <c r="B57" s="5"/>
      <c r="C57" s="18"/>
      <c r="D57" s="18"/>
      <c r="E57" s="25"/>
      <c r="F57" s="23"/>
      <c r="M57" s="29"/>
    </row>
    <row r="58" spans="2:13" x14ac:dyDescent="0.25">
      <c r="M58" s="29"/>
    </row>
    <row r="59" spans="2:13" x14ac:dyDescent="0.25">
      <c r="B59" s="11"/>
      <c r="M59" s="29"/>
    </row>
    <row r="60" spans="2:13" x14ac:dyDescent="0.25">
      <c r="B60" s="11"/>
      <c r="M60" s="29"/>
    </row>
    <row r="61" spans="2:13" x14ac:dyDescent="0.25">
      <c r="M61" s="29"/>
    </row>
    <row r="62" spans="2:13" x14ac:dyDescent="0.25">
      <c r="M62" s="29"/>
    </row>
    <row r="63" spans="2:13" x14ac:dyDescent="0.25">
      <c r="M63" s="29"/>
    </row>
    <row r="64" spans="2:13" x14ac:dyDescent="0.25">
      <c r="M64" s="29"/>
    </row>
    <row r="65" spans="2:13" x14ac:dyDescent="0.25">
      <c r="M65" s="29"/>
    </row>
    <row r="66" spans="2:13" x14ac:dyDescent="0.25">
      <c r="M66" s="29"/>
    </row>
    <row r="67" spans="2:13" x14ac:dyDescent="0.25">
      <c r="M67" s="29"/>
    </row>
    <row r="68" spans="2:13" x14ac:dyDescent="0.25">
      <c r="B68" s="5"/>
      <c r="M68" s="29"/>
    </row>
    <row r="69" spans="2:13" x14ac:dyDescent="0.25">
      <c r="B69" s="5"/>
      <c r="M69" s="29"/>
    </row>
    <row r="70" spans="2:13" ht="15.75" thickBot="1" x14ac:dyDescent="0.3">
      <c r="B70" t="s">
        <v>11</v>
      </c>
      <c r="M70" s="29"/>
    </row>
    <row r="71" spans="2:13" ht="15.75" thickBot="1" x14ac:dyDescent="0.3">
      <c r="B71" s="4"/>
      <c r="C71" s="8" t="s">
        <v>12</v>
      </c>
      <c r="D71" s="22" t="s">
        <v>31</v>
      </c>
      <c r="M71" s="29"/>
    </row>
    <row r="72" spans="2:13" ht="15.75" thickBot="1" x14ac:dyDescent="0.3">
      <c r="B72" s="73" t="s">
        <v>66</v>
      </c>
      <c r="C72" s="21">
        <v>136.19999999999999</v>
      </c>
      <c r="D72" s="23">
        <f>+C72*9.81/(1000000*2*0.005*0.005*PI()/4)</f>
        <v>34.024067339812696</v>
      </c>
      <c r="M72" s="29"/>
    </row>
    <row r="73" spans="2:13" x14ac:dyDescent="0.25">
      <c r="B73" s="71" t="s">
        <v>57</v>
      </c>
      <c r="C73" s="69">
        <v>140</v>
      </c>
      <c r="D73" s="23">
        <f t="shared" ref="D73:D75" si="1">+C73*9.81/(1000000*2*0.005*0.005*PI()/4)</f>
        <v>34.973343814785451</v>
      </c>
      <c r="M73" s="29"/>
    </row>
    <row r="74" spans="2:13" x14ac:dyDescent="0.25">
      <c r="B74" s="71" t="s">
        <v>58</v>
      </c>
      <c r="C74" s="69">
        <v>132</v>
      </c>
      <c r="D74" s="23">
        <f t="shared" si="1"/>
        <v>32.974867025369136</v>
      </c>
      <c r="M74" s="29"/>
    </row>
    <row r="75" spans="2:13" x14ac:dyDescent="0.25">
      <c r="B75" s="71" t="s">
        <v>59</v>
      </c>
      <c r="C75" s="69">
        <v>137</v>
      </c>
      <c r="D75" s="23">
        <f t="shared" si="1"/>
        <v>34.223915018754333</v>
      </c>
      <c r="M75" s="29"/>
    </row>
    <row r="76" spans="2:13" x14ac:dyDescent="0.25">
      <c r="B76" s="5" t="s">
        <v>13</v>
      </c>
      <c r="M76" s="29"/>
    </row>
    <row r="77" spans="2:13" x14ac:dyDescent="0.25">
      <c r="B77" s="5"/>
      <c r="M77" s="29"/>
    </row>
    <row r="78" spans="2:13" x14ac:dyDescent="0.25">
      <c r="B78" s="5"/>
      <c r="M78" s="29"/>
    </row>
    <row r="79" spans="2:13" x14ac:dyDescent="0.25">
      <c r="B79" s="5"/>
      <c r="M79" s="29"/>
    </row>
    <row r="80" spans="2:13" x14ac:dyDescent="0.25">
      <c r="B80" s="5"/>
      <c r="M80" s="29"/>
    </row>
    <row r="81" spans="2:13" x14ac:dyDescent="0.25">
      <c r="B81" s="5"/>
      <c r="M81" s="29"/>
    </row>
    <row r="82" spans="2:13" x14ac:dyDescent="0.25">
      <c r="B82" s="5"/>
      <c r="M82" s="29"/>
    </row>
    <row r="83" spans="2:13" x14ac:dyDescent="0.25">
      <c r="B83" s="5"/>
      <c r="M83" s="29"/>
    </row>
    <row r="84" spans="2:13" x14ac:dyDescent="0.25">
      <c r="B84" s="5"/>
      <c r="M84" s="29"/>
    </row>
    <row r="85" spans="2:13" x14ac:dyDescent="0.25">
      <c r="B85" s="5"/>
      <c r="M85" s="29"/>
    </row>
    <row r="86" spans="2:13" x14ac:dyDescent="0.25">
      <c r="B86" s="5"/>
      <c r="M86" s="29"/>
    </row>
    <row r="87" spans="2:13" x14ac:dyDescent="0.25">
      <c r="B87" s="5"/>
      <c r="M87" s="29"/>
    </row>
    <row r="88" spans="2:13" x14ac:dyDescent="0.25">
      <c r="B88" s="5"/>
      <c r="M88" s="29"/>
    </row>
    <row r="89" spans="2:13" x14ac:dyDescent="0.25">
      <c r="B89" s="5"/>
      <c r="M89" s="29"/>
    </row>
    <row r="90" spans="2:13" x14ac:dyDescent="0.25">
      <c r="B90" s="5"/>
      <c r="M90" s="29"/>
    </row>
    <row r="91" spans="2:13" x14ac:dyDescent="0.25">
      <c r="B91" s="5"/>
      <c r="M91" s="29"/>
    </row>
    <row r="92" spans="2:13" x14ac:dyDescent="0.25">
      <c r="B92" s="5"/>
      <c r="M92" s="29"/>
    </row>
    <row r="93" spans="2:13" x14ac:dyDescent="0.25">
      <c r="B93" s="5"/>
      <c r="M93" s="29"/>
    </row>
    <row r="94" spans="2:13" x14ac:dyDescent="0.25">
      <c r="B94" s="5"/>
      <c r="M94" s="29"/>
    </row>
    <row r="95" spans="2:13" x14ac:dyDescent="0.25">
      <c r="B95" s="5"/>
      <c r="M95" s="29"/>
    </row>
    <row r="96" spans="2:13" x14ac:dyDescent="0.25">
      <c r="B96" s="5"/>
      <c r="M96" s="29"/>
    </row>
    <row r="97" spans="2:13" x14ac:dyDescent="0.25">
      <c r="B97" s="5"/>
      <c r="M97" s="29"/>
    </row>
    <row r="98" spans="2:13" x14ac:dyDescent="0.25">
      <c r="B98" s="5"/>
      <c r="M98" s="29"/>
    </row>
    <row r="99" spans="2:13" x14ac:dyDescent="0.25">
      <c r="B99" s="5"/>
      <c r="M99" s="29"/>
    </row>
    <row r="100" spans="2:13" x14ac:dyDescent="0.25">
      <c r="B100" s="5"/>
      <c r="M100" s="29"/>
    </row>
    <row r="101" spans="2:13" x14ac:dyDescent="0.25">
      <c r="B101" s="11"/>
      <c r="M101" s="29"/>
    </row>
    <row r="102" spans="2:13" x14ac:dyDescent="0.25">
      <c r="B102" s="11"/>
      <c r="M102" s="29"/>
    </row>
    <row r="103" spans="2:13" ht="15.75" thickBot="1" x14ac:dyDescent="0.3">
      <c r="B103" t="s">
        <v>50</v>
      </c>
      <c r="M103" s="29"/>
    </row>
    <row r="104" spans="2:13" ht="15.75" thickBot="1" x14ac:dyDescent="0.3">
      <c r="B104" s="30"/>
      <c r="C104" s="31" t="s">
        <v>33</v>
      </c>
      <c r="D104" s="32" t="s">
        <v>34</v>
      </c>
      <c r="E104" s="32" t="s">
        <v>35</v>
      </c>
      <c r="F104" s="33" t="s">
        <v>36</v>
      </c>
      <c r="M104" s="29"/>
    </row>
    <row r="105" spans="2:13" ht="15.75" thickBot="1" x14ac:dyDescent="0.3">
      <c r="B105" s="73" t="s">
        <v>66</v>
      </c>
      <c r="C105" s="51">
        <f>+Sheet1!E134</f>
        <v>1.51</v>
      </c>
      <c r="D105" s="52">
        <f>+Sheet1!H134</f>
        <v>3.31</v>
      </c>
      <c r="E105" s="52">
        <f>+Sheet1!K134</f>
        <v>8.15</v>
      </c>
      <c r="F105" s="53">
        <f>+Sheet1!N134</f>
        <v>0</v>
      </c>
      <c r="M105" s="29"/>
    </row>
    <row r="106" spans="2:13" x14ac:dyDescent="0.25">
      <c r="B106" t="s">
        <v>10</v>
      </c>
      <c r="C106" s="25"/>
      <c r="D106" s="18"/>
      <c r="E106" s="50"/>
      <c r="F106" s="50"/>
      <c r="M106" s="29"/>
    </row>
    <row r="107" spans="2:13" x14ac:dyDescent="0.25">
      <c r="B107" s="47" t="s">
        <v>51</v>
      </c>
      <c r="C107" s="25"/>
      <c r="D107" s="18"/>
      <c r="E107" s="50"/>
      <c r="F107" s="50"/>
      <c r="M107" s="29"/>
    </row>
    <row r="108" spans="2:13" x14ac:dyDescent="0.25">
      <c r="B108" s="29" t="s">
        <v>53</v>
      </c>
      <c r="M108" s="29"/>
    </row>
    <row r="109" spans="2:13" x14ac:dyDescent="0.25">
      <c r="M109" s="29"/>
    </row>
    <row r="110" spans="2:13" x14ac:dyDescent="0.25">
      <c r="B110" s="47"/>
      <c r="M110" s="29"/>
    </row>
    <row r="111" spans="2:13" x14ac:dyDescent="0.25">
      <c r="B111" s="47"/>
      <c r="M111" s="29"/>
    </row>
    <row r="112" spans="2:13" x14ac:dyDescent="0.25">
      <c r="B112" s="47"/>
      <c r="M112" s="29"/>
    </row>
    <row r="113" spans="2:13" x14ac:dyDescent="0.25">
      <c r="B113" s="47"/>
      <c r="M113" s="29"/>
    </row>
    <row r="114" spans="2:13" x14ac:dyDescent="0.25">
      <c r="B114" s="47"/>
      <c r="M114" s="29"/>
    </row>
    <row r="115" spans="2:13" x14ac:dyDescent="0.25">
      <c r="B115" s="47"/>
      <c r="M115" s="29"/>
    </row>
    <row r="116" spans="2:13" x14ac:dyDescent="0.25">
      <c r="B116" s="47"/>
      <c r="M116" s="29"/>
    </row>
    <row r="117" spans="2:13" x14ac:dyDescent="0.25">
      <c r="B117" s="47"/>
      <c r="M117" s="29"/>
    </row>
    <row r="118" spans="2:13" x14ac:dyDescent="0.25">
      <c r="B118" s="47"/>
      <c r="M118" s="29"/>
    </row>
    <row r="119" spans="2:13" x14ac:dyDescent="0.25">
      <c r="B119" s="47"/>
      <c r="M119" s="29"/>
    </row>
    <row r="120" spans="2:13" x14ac:dyDescent="0.25">
      <c r="B120" s="47"/>
      <c r="M120" s="29"/>
    </row>
    <row r="121" spans="2:13" x14ac:dyDescent="0.25">
      <c r="B121" s="47"/>
      <c r="M121" s="29"/>
    </row>
    <row r="122" spans="2:13" x14ac:dyDescent="0.25">
      <c r="B122" s="47"/>
      <c r="M122" s="29"/>
    </row>
    <row r="123" spans="2:13" x14ac:dyDescent="0.25">
      <c r="B123" s="47"/>
      <c r="M123" s="29"/>
    </row>
    <row r="124" spans="2:13" x14ac:dyDescent="0.25">
      <c r="B124" s="47"/>
      <c r="M124" s="29"/>
    </row>
    <row r="125" spans="2:13" x14ac:dyDescent="0.25">
      <c r="B125" s="47"/>
      <c r="M125" s="29"/>
    </row>
    <row r="126" spans="2:13" x14ac:dyDescent="0.25">
      <c r="B126" s="47"/>
      <c r="M126" s="29"/>
    </row>
    <row r="127" spans="2:13" x14ac:dyDescent="0.25">
      <c r="B127" s="47"/>
      <c r="M127" s="29"/>
    </row>
    <row r="128" spans="2:13" x14ac:dyDescent="0.25">
      <c r="B128" s="47"/>
      <c r="M128" s="29"/>
    </row>
    <row r="129" spans="2:14" x14ac:dyDescent="0.25">
      <c r="B129" s="47"/>
      <c r="M129" s="29"/>
    </row>
    <row r="130" spans="2:14" x14ac:dyDescent="0.25">
      <c r="B130" s="47"/>
      <c r="M130" s="29"/>
    </row>
    <row r="131" spans="2:14" x14ac:dyDescent="0.25">
      <c r="B131" s="47"/>
      <c r="M131" s="29"/>
    </row>
    <row r="132" spans="2:14" ht="15.75" thickBot="1" x14ac:dyDescent="0.3">
      <c r="B132" t="s">
        <v>49</v>
      </c>
    </row>
    <row r="133" spans="2:14" ht="15.75" thickBot="1" x14ac:dyDescent="0.3">
      <c r="B133" s="34"/>
      <c r="C133" s="35" t="s">
        <v>38</v>
      </c>
      <c r="D133" s="36" t="s">
        <v>37</v>
      </c>
      <c r="E133" s="37" t="s">
        <v>40</v>
      </c>
      <c r="F133" s="38" t="s">
        <v>39</v>
      </c>
      <c r="G133" s="39" t="s">
        <v>41</v>
      </c>
      <c r="H133" s="40" t="s">
        <v>42</v>
      </c>
      <c r="I133" s="41" t="s">
        <v>43</v>
      </c>
      <c r="J133" s="42" t="s">
        <v>44</v>
      </c>
      <c r="K133" s="43" t="s">
        <v>45</v>
      </c>
      <c r="L133" s="44" t="s">
        <v>46</v>
      </c>
      <c r="M133" s="45" t="s">
        <v>47</v>
      </c>
      <c r="N133" s="46" t="s">
        <v>48</v>
      </c>
    </row>
    <row r="134" spans="2:14" ht="15.75" thickBot="1" x14ac:dyDescent="0.3">
      <c r="B134" s="73" t="s">
        <v>66</v>
      </c>
      <c r="C134" s="54">
        <v>1.02</v>
      </c>
      <c r="D134" s="55">
        <v>1.41</v>
      </c>
      <c r="E134" s="56">
        <v>1.51</v>
      </c>
      <c r="F134" s="57">
        <v>2.59</v>
      </c>
      <c r="G134" s="58">
        <v>3.12</v>
      </c>
      <c r="H134" s="59">
        <v>3.31</v>
      </c>
      <c r="I134" s="60">
        <v>5.55</v>
      </c>
      <c r="J134" s="61">
        <v>7.3</v>
      </c>
      <c r="K134" s="62">
        <v>8.15</v>
      </c>
      <c r="L134" s="63"/>
      <c r="M134" s="64"/>
      <c r="N134" s="65"/>
    </row>
    <row r="135" spans="2:14" x14ac:dyDescent="0.25">
      <c r="B135" s="47"/>
      <c r="M135" s="29"/>
    </row>
    <row r="136" spans="2:14" x14ac:dyDescent="0.25">
      <c r="B136" s="47"/>
      <c r="M136" s="29"/>
    </row>
    <row r="137" spans="2:14" x14ac:dyDescent="0.25">
      <c r="B137" s="47"/>
      <c r="M137" s="29"/>
    </row>
    <row r="138" spans="2:14" x14ac:dyDescent="0.25">
      <c r="B138" s="47"/>
      <c r="M138" s="29"/>
    </row>
    <row r="139" spans="2:14" x14ac:dyDescent="0.25">
      <c r="B139" s="47"/>
      <c r="M139" s="29"/>
    </row>
    <row r="140" spans="2:14" x14ac:dyDescent="0.25">
      <c r="B140" s="47"/>
      <c r="M140" s="29"/>
    </row>
    <row r="141" spans="2:14" x14ac:dyDescent="0.25">
      <c r="B141" s="47"/>
      <c r="M141" s="29"/>
    </row>
    <row r="142" spans="2:14" x14ac:dyDescent="0.25">
      <c r="B142" s="47"/>
      <c r="M142" s="29"/>
    </row>
    <row r="143" spans="2:14" x14ac:dyDescent="0.25">
      <c r="B143" s="47"/>
      <c r="M143" s="29"/>
    </row>
    <row r="144" spans="2:14" x14ac:dyDescent="0.25">
      <c r="B144" s="47"/>
      <c r="M144" s="29"/>
    </row>
    <row r="145" spans="2:13" x14ac:dyDescent="0.25">
      <c r="B145" s="47"/>
      <c r="M145" s="29"/>
    </row>
    <row r="146" spans="2:13" x14ac:dyDescent="0.25">
      <c r="B146" s="47"/>
      <c r="M146" s="29"/>
    </row>
    <row r="147" spans="2:13" x14ac:dyDescent="0.25">
      <c r="B147" s="47"/>
      <c r="M147" s="29"/>
    </row>
    <row r="148" spans="2:13" x14ac:dyDescent="0.25">
      <c r="B148" s="47"/>
      <c r="M148" s="29"/>
    </row>
    <row r="149" spans="2:13" x14ac:dyDescent="0.25">
      <c r="B149" s="47"/>
      <c r="M149" s="29"/>
    </row>
    <row r="150" spans="2:13" x14ac:dyDescent="0.25">
      <c r="B150" s="47"/>
      <c r="M150" s="29"/>
    </row>
    <row r="151" spans="2:13" x14ac:dyDescent="0.25">
      <c r="B151" s="47"/>
      <c r="M151" s="29"/>
    </row>
    <row r="152" spans="2:13" x14ac:dyDescent="0.25">
      <c r="B152" s="47"/>
      <c r="M152" s="29"/>
    </row>
    <row r="153" spans="2:13" x14ac:dyDescent="0.25">
      <c r="B153" s="47"/>
      <c r="M153" s="29"/>
    </row>
    <row r="154" spans="2:13" x14ac:dyDescent="0.25">
      <c r="B154" s="47"/>
      <c r="M154" s="29"/>
    </row>
    <row r="155" spans="2:13" x14ac:dyDescent="0.25">
      <c r="B155" s="47"/>
      <c r="M155" s="29"/>
    </row>
    <row r="156" spans="2:13" x14ac:dyDescent="0.25">
      <c r="B156" s="47"/>
      <c r="M156" s="29"/>
    </row>
    <row r="157" spans="2:13" x14ac:dyDescent="0.25">
      <c r="B157" s="47"/>
      <c r="M157" s="29"/>
    </row>
    <row r="158" spans="2:13" x14ac:dyDescent="0.25">
      <c r="B158" s="47"/>
      <c r="M158" s="29"/>
    </row>
    <row r="159" spans="2:13" x14ac:dyDescent="0.25">
      <c r="B159" s="47"/>
      <c r="M159" s="29"/>
    </row>
    <row r="160" spans="2:13" x14ac:dyDescent="0.25">
      <c r="B160" s="47"/>
      <c r="M160" s="29"/>
    </row>
    <row r="161" spans="2:13" x14ac:dyDescent="0.25">
      <c r="B161" s="47"/>
      <c r="M161" s="29"/>
    </row>
    <row r="162" spans="2:13" x14ac:dyDescent="0.25">
      <c r="B162" s="47"/>
      <c r="M162" s="29"/>
    </row>
    <row r="163" spans="2:13" x14ac:dyDescent="0.25">
      <c r="B163" s="47"/>
      <c r="M163" s="29"/>
    </row>
    <row r="164" spans="2:13" x14ac:dyDescent="0.25">
      <c r="B164" s="47"/>
      <c r="M164" s="29"/>
    </row>
    <row r="165" spans="2:13" x14ac:dyDescent="0.25">
      <c r="B165" s="47"/>
      <c r="M165" s="29"/>
    </row>
    <row r="166" spans="2:13" x14ac:dyDescent="0.25">
      <c r="B166" s="47"/>
      <c r="M166" s="29"/>
    </row>
    <row r="167" spans="2:13" x14ac:dyDescent="0.25">
      <c r="B167" s="47"/>
      <c r="M167" s="29"/>
    </row>
    <row r="168" spans="2:13" x14ac:dyDescent="0.25">
      <c r="B168" s="47"/>
      <c r="M168" s="29"/>
    </row>
    <row r="169" spans="2:13" x14ac:dyDescent="0.25">
      <c r="B169" s="47"/>
      <c r="M169" s="29"/>
    </row>
    <row r="170" spans="2:13" x14ac:dyDescent="0.25">
      <c r="B170" s="47"/>
      <c r="M170" s="29"/>
    </row>
    <row r="171" spans="2:13" x14ac:dyDescent="0.25">
      <c r="B171" s="47"/>
      <c r="M171" s="29"/>
    </row>
    <row r="172" spans="2:13" x14ac:dyDescent="0.25">
      <c r="B172" s="47"/>
      <c r="M172" s="29"/>
    </row>
    <row r="173" spans="2:13" x14ac:dyDescent="0.25">
      <c r="B173" s="47"/>
      <c r="M173" s="29"/>
    </row>
    <row r="174" spans="2:13" x14ac:dyDescent="0.25">
      <c r="B174" s="47"/>
      <c r="M174" s="29"/>
    </row>
    <row r="175" spans="2:13" ht="15.75" thickBot="1" x14ac:dyDescent="0.3">
      <c r="B175" t="s">
        <v>19</v>
      </c>
      <c r="M175" s="29"/>
    </row>
    <row r="176" spans="2:13" ht="15.75" thickBot="1" x14ac:dyDescent="0.3">
      <c r="B176" s="4"/>
      <c r="C176" s="14" t="s">
        <v>20</v>
      </c>
      <c r="D176" s="7" t="s">
        <v>21</v>
      </c>
      <c r="E176" s="9" t="s">
        <v>22</v>
      </c>
      <c r="M176" s="29"/>
    </row>
    <row r="177" spans="2:13" ht="15.75" thickBot="1" x14ac:dyDescent="0.3">
      <c r="B177" s="73" t="s">
        <v>66</v>
      </c>
      <c r="C177" s="15">
        <v>0.6</v>
      </c>
      <c r="D177" s="1">
        <v>1.3</v>
      </c>
      <c r="E177" s="10">
        <v>3.5</v>
      </c>
      <c r="M177" s="29"/>
    </row>
    <row r="178" spans="2:13" x14ac:dyDescent="0.25">
      <c r="B178" s="5"/>
      <c r="C178" s="25"/>
      <c r="D178" s="18"/>
      <c r="E178" s="18"/>
      <c r="M178" s="29"/>
    </row>
    <row r="179" spans="2:13" x14ac:dyDescent="0.25">
      <c r="B179" s="5"/>
      <c r="C179" s="25"/>
      <c r="D179" s="18"/>
      <c r="E179" s="18"/>
      <c r="M179" s="29"/>
    </row>
    <row r="180" spans="2:13" x14ac:dyDescent="0.25">
      <c r="B180" s="47"/>
      <c r="M180" s="29"/>
    </row>
    <row r="181" spans="2:13" x14ac:dyDescent="0.25">
      <c r="B181" s="47"/>
      <c r="M181" s="29"/>
    </row>
    <row r="182" spans="2:13" x14ac:dyDescent="0.25">
      <c r="B182" s="47"/>
      <c r="M182" s="29"/>
    </row>
    <row r="183" spans="2:13" x14ac:dyDescent="0.25">
      <c r="B183" s="47"/>
      <c r="M183" s="29"/>
    </row>
    <row r="184" spans="2:13" x14ac:dyDescent="0.25">
      <c r="B184" s="47"/>
      <c r="M184" s="29"/>
    </row>
    <row r="185" spans="2:13" x14ac:dyDescent="0.25">
      <c r="B185" s="47"/>
      <c r="M185" s="29"/>
    </row>
    <row r="186" spans="2:13" x14ac:dyDescent="0.25">
      <c r="B186" s="47"/>
      <c r="M186" s="29"/>
    </row>
    <row r="187" spans="2:13" x14ac:dyDescent="0.25">
      <c r="B187" s="47"/>
      <c r="M187" s="29"/>
    </row>
    <row r="188" spans="2:13" x14ac:dyDescent="0.25">
      <c r="B188" s="47"/>
      <c r="M188" s="29"/>
    </row>
    <row r="189" spans="2:13" x14ac:dyDescent="0.25">
      <c r="B189" s="47"/>
      <c r="M189" s="29"/>
    </row>
    <row r="190" spans="2:13" x14ac:dyDescent="0.25">
      <c r="B190" s="47"/>
      <c r="M190" s="29"/>
    </row>
    <row r="191" spans="2:13" x14ac:dyDescent="0.25">
      <c r="B191" s="11"/>
      <c r="M191" s="29"/>
    </row>
    <row r="192" spans="2:13" x14ac:dyDescent="0.25">
      <c r="M192" s="29"/>
    </row>
    <row r="193" spans="2:13" x14ac:dyDescent="0.25">
      <c r="M193" s="29"/>
    </row>
    <row r="194" spans="2:13" x14ac:dyDescent="0.25">
      <c r="M194" s="29"/>
    </row>
    <row r="195" spans="2:13" x14ac:dyDescent="0.25">
      <c r="M195" s="29"/>
    </row>
    <row r="196" spans="2:13" x14ac:dyDescent="0.25">
      <c r="M196" s="29"/>
    </row>
    <row r="197" spans="2:13" x14ac:dyDescent="0.25">
      <c r="M197" s="29"/>
    </row>
    <row r="198" spans="2:13" x14ac:dyDescent="0.25">
      <c r="B198" s="5"/>
      <c r="C198" s="25"/>
      <c r="D198" s="18"/>
      <c r="E198" s="18"/>
      <c r="M198" s="29"/>
    </row>
    <row r="199" spans="2:13" x14ac:dyDescent="0.25">
      <c r="B199" s="5"/>
      <c r="C199" s="25"/>
      <c r="D199" s="18"/>
      <c r="E199" s="18"/>
      <c r="M199" s="29"/>
    </row>
    <row r="200" spans="2:13" x14ac:dyDescent="0.25">
      <c r="B200" s="5"/>
      <c r="C200" s="25"/>
      <c r="D200" s="18"/>
      <c r="E200" s="18"/>
      <c r="M200" s="29"/>
    </row>
    <row r="201" spans="2:13" x14ac:dyDescent="0.25">
      <c r="B201" s="5"/>
      <c r="C201" s="25"/>
      <c r="D201" s="18"/>
      <c r="E201" s="18"/>
      <c r="M201" s="29"/>
    </row>
    <row r="202" spans="2:13" x14ac:dyDescent="0.25">
      <c r="B202" s="11"/>
      <c r="M202" s="29"/>
    </row>
    <row r="203" spans="2:13" ht="15.75" thickBot="1" x14ac:dyDescent="0.3">
      <c r="B203" t="s">
        <v>18</v>
      </c>
      <c r="M203" s="29"/>
    </row>
    <row r="204" spans="2:13" ht="15.75" thickBot="1" x14ac:dyDescent="0.3">
      <c r="B204" s="70"/>
      <c r="C204" s="12" t="s">
        <v>16</v>
      </c>
      <c r="D204" s="79" t="s">
        <v>17</v>
      </c>
      <c r="E204" s="81" t="s">
        <v>29</v>
      </c>
      <c r="M204" s="29"/>
    </row>
    <row r="205" spans="2:13" ht="15.75" thickBot="1" x14ac:dyDescent="0.3">
      <c r="B205" s="73" t="s">
        <v>72</v>
      </c>
      <c r="C205" s="12">
        <v>400</v>
      </c>
      <c r="D205" s="80">
        <f>0.5*9.81*C205/1000</f>
        <v>1.962</v>
      </c>
      <c r="E205" s="83">
        <f>+D205/(1000*0.008*0.004)</f>
        <v>61.3125</v>
      </c>
      <c r="F205" s="68"/>
      <c r="M205" s="29"/>
    </row>
    <row r="206" spans="2:13" x14ac:dyDescent="0.25">
      <c r="B206" s="71" t="s">
        <v>60</v>
      </c>
      <c r="C206" s="71"/>
      <c r="D206" s="71"/>
      <c r="E206" s="82">
        <v>5</v>
      </c>
      <c r="M206" s="29"/>
    </row>
    <row r="207" spans="2:13" x14ac:dyDescent="0.25">
      <c r="B207" s="71" t="s">
        <v>61</v>
      </c>
      <c r="C207" s="69"/>
      <c r="D207" s="75"/>
      <c r="E207" s="74">
        <v>4</v>
      </c>
      <c r="M207" s="29"/>
    </row>
    <row r="208" spans="2:13" x14ac:dyDescent="0.25">
      <c r="B208" s="71" t="s">
        <v>62</v>
      </c>
      <c r="C208" s="69"/>
      <c r="D208" s="75"/>
      <c r="E208" s="74">
        <v>16</v>
      </c>
      <c r="M208" s="29"/>
    </row>
    <row r="209" spans="2:13" x14ac:dyDescent="0.25">
      <c r="B209" s="78" t="s">
        <v>71</v>
      </c>
      <c r="C209" s="18"/>
      <c r="D209" s="48"/>
      <c r="E209" s="28"/>
      <c r="M209" s="29"/>
    </row>
    <row r="210" spans="2:13" x14ac:dyDescent="0.25">
      <c r="B210" s="5" t="s">
        <v>73</v>
      </c>
      <c r="C210" s="18"/>
      <c r="D210" s="48"/>
      <c r="E210" s="28"/>
      <c r="M210" s="29"/>
    </row>
    <row r="211" spans="2:13" x14ac:dyDescent="0.25">
      <c r="B211" s="5"/>
      <c r="C211" s="18"/>
      <c r="D211" s="48"/>
      <c r="E211" s="28"/>
      <c r="M211" s="29"/>
    </row>
    <row r="212" spans="2:13" x14ac:dyDescent="0.25">
      <c r="B212" s="5"/>
      <c r="C212" s="18"/>
      <c r="D212" s="48"/>
      <c r="E212" s="28"/>
      <c r="M212" s="29"/>
    </row>
    <row r="213" spans="2:13" x14ac:dyDescent="0.25">
      <c r="B213" s="5"/>
      <c r="C213" s="18"/>
      <c r="D213" s="48"/>
      <c r="E213" s="28"/>
      <c r="M213" s="29"/>
    </row>
    <row r="214" spans="2:13" x14ac:dyDescent="0.25">
      <c r="B214" s="5"/>
      <c r="C214" s="18"/>
      <c r="D214" s="48"/>
      <c r="E214" s="28"/>
      <c r="M214" s="29"/>
    </row>
    <row r="215" spans="2:13" x14ac:dyDescent="0.25">
      <c r="B215" s="5"/>
      <c r="C215" s="18"/>
      <c r="D215" s="48"/>
      <c r="E215" s="28"/>
      <c r="M215" s="29"/>
    </row>
    <row r="216" spans="2:13" x14ac:dyDescent="0.25">
      <c r="B216" s="5"/>
      <c r="C216" s="18"/>
      <c r="D216" s="48"/>
      <c r="E216" s="28"/>
      <c r="M216" s="29"/>
    </row>
    <row r="217" spans="2:13" x14ac:dyDescent="0.25">
      <c r="B217" s="5"/>
      <c r="C217" s="18"/>
      <c r="D217" s="48"/>
      <c r="E217" s="28"/>
      <c r="M217" s="29"/>
    </row>
    <row r="218" spans="2:13" x14ac:dyDescent="0.25">
      <c r="B218" s="5"/>
      <c r="C218" s="18"/>
      <c r="D218" s="48"/>
      <c r="E218" s="28"/>
      <c r="M218" s="29"/>
    </row>
    <row r="219" spans="2:13" x14ac:dyDescent="0.25">
      <c r="B219" s="5"/>
      <c r="C219" s="18"/>
      <c r="D219" s="48"/>
      <c r="E219" s="28"/>
      <c r="M219" s="29"/>
    </row>
    <row r="220" spans="2:13" x14ac:dyDescent="0.25">
      <c r="B220" s="5"/>
      <c r="C220" s="18"/>
      <c r="D220" s="48"/>
      <c r="E220" s="28"/>
      <c r="M220" s="29"/>
    </row>
    <row r="221" spans="2:13" x14ac:dyDescent="0.25">
      <c r="B221" s="5"/>
      <c r="C221" s="18"/>
      <c r="D221" s="48"/>
      <c r="E221" s="28"/>
      <c r="M221" s="29"/>
    </row>
    <row r="222" spans="2:13" x14ac:dyDescent="0.25">
      <c r="B222" s="5"/>
      <c r="C222" s="18"/>
      <c r="D222" s="48"/>
      <c r="E222" s="28"/>
      <c r="M222" s="29"/>
    </row>
    <row r="223" spans="2:13" x14ac:dyDescent="0.25">
      <c r="B223" s="5"/>
      <c r="C223" s="18"/>
      <c r="D223" s="48"/>
      <c r="E223" s="28"/>
      <c r="M223" s="29"/>
    </row>
    <row r="224" spans="2:13" x14ac:dyDescent="0.25">
      <c r="B224" s="5"/>
      <c r="C224" s="18"/>
      <c r="D224" s="48"/>
      <c r="E224" s="28"/>
      <c r="M224" s="29"/>
    </row>
    <row r="225" spans="2:13" x14ac:dyDescent="0.25">
      <c r="B225" s="5"/>
      <c r="C225" s="18"/>
      <c r="D225" s="48"/>
      <c r="E225" s="28"/>
      <c r="M225" s="29"/>
    </row>
    <row r="226" spans="2:13" x14ac:dyDescent="0.25">
      <c r="B226" s="5"/>
      <c r="C226" s="18"/>
      <c r="D226" s="48"/>
      <c r="E226" s="28"/>
      <c r="M226" s="29"/>
    </row>
    <row r="227" spans="2:13" x14ac:dyDescent="0.25">
      <c r="B227" s="5"/>
      <c r="C227" s="18"/>
      <c r="D227" s="48"/>
      <c r="E227" s="28"/>
      <c r="M227" s="29"/>
    </row>
    <row r="228" spans="2:13" x14ac:dyDescent="0.25">
      <c r="B228" s="11"/>
      <c r="M228" s="29"/>
    </row>
    <row r="229" spans="2:13" x14ac:dyDescent="0.25">
      <c r="B229" s="11"/>
      <c r="M229" s="29"/>
    </row>
    <row r="230" spans="2:13" ht="15.75" thickBot="1" x14ac:dyDescent="0.3">
      <c r="B230" t="s">
        <v>14</v>
      </c>
      <c r="M230" s="29"/>
    </row>
    <row r="231" spans="2:13" ht="15.75" thickBot="1" x14ac:dyDescent="0.3">
      <c r="B231" s="4"/>
      <c r="C231" s="8" t="s">
        <v>15</v>
      </c>
      <c r="M231" s="29"/>
    </row>
    <row r="232" spans="2:13" ht="15.75" thickBot="1" x14ac:dyDescent="0.3">
      <c r="B232" s="73" t="s">
        <v>66</v>
      </c>
      <c r="C232" s="21">
        <v>182</v>
      </c>
      <c r="D232" s="76"/>
      <c r="M232" s="29"/>
    </row>
    <row r="233" spans="2:13" x14ac:dyDescent="0.25">
      <c r="B233" s="71" t="s">
        <v>60</v>
      </c>
      <c r="C233" s="69">
        <v>53</v>
      </c>
      <c r="M233" s="29"/>
    </row>
    <row r="234" spans="2:13" x14ac:dyDescent="0.25">
      <c r="B234" s="71" t="s">
        <v>61</v>
      </c>
      <c r="C234" s="69">
        <v>72</v>
      </c>
    </row>
    <row r="235" spans="2:13" x14ac:dyDescent="0.25">
      <c r="B235" s="71" t="s">
        <v>62</v>
      </c>
      <c r="C235" s="69">
        <v>92</v>
      </c>
    </row>
    <row r="237" spans="2:13" x14ac:dyDescent="0.25">
      <c r="B237" s="29" t="s">
        <v>63</v>
      </c>
    </row>
    <row r="238" spans="2:13" x14ac:dyDescent="0.25">
      <c r="B238" s="29" t="s">
        <v>52</v>
      </c>
    </row>
    <row r="249" spans="2:4" x14ac:dyDescent="0.25">
      <c r="B249" s="5"/>
    </row>
    <row r="255" spans="2:4" ht="15.75" thickBot="1" x14ac:dyDescent="0.3">
      <c r="B255" t="s">
        <v>68</v>
      </c>
    </row>
    <row r="256" spans="2:4" ht="15.75" thickBot="1" x14ac:dyDescent="0.3">
      <c r="B256" s="4"/>
      <c r="C256" s="8" t="s">
        <v>69</v>
      </c>
      <c r="D256" s="18"/>
    </row>
    <row r="257" spans="2:4" ht="15.75" thickBot="1" x14ac:dyDescent="0.3">
      <c r="B257" s="73" t="s">
        <v>66</v>
      </c>
      <c r="C257" s="21" t="s">
        <v>67</v>
      </c>
      <c r="D257" s="18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2023-07-09T05:24:54Z</dcterms:modified>
</cp:coreProperties>
</file>