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munka\2021\mytechfun\www\download\194\"/>
    </mc:Choice>
  </mc:AlternateContent>
  <xr:revisionPtr revIDLastSave="0" documentId="13_ncr:1_{96451C78-0C78-4413-935B-4CF091361D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2" i="1" l="1"/>
  <c r="N10" i="1"/>
  <c r="N11" i="1"/>
  <c r="K18" i="1"/>
  <c r="K17" i="1"/>
  <c r="K16" i="1"/>
  <c r="K15" i="1"/>
  <c r="J18" i="1"/>
  <c r="J17" i="1"/>
  <c r="J16" i="1"/>
  <c r="J15" i="1"/>
  <c r="I18" i="1"/>
  <c r="I17" i="1"/>
  <c r="I16" i="1"/>
  <c r="I15" i="1"/>
</calcChain>
</file>

<file path=xl/sharedStrings.xml><?xml version="1.0" encoding="utf-8"?>
<sst xmlns="http://schemas.openxmlformats.org/spreadsheetml/2006/main" count="44" uniqueCount="33">
  <si>
    <t>3D printed GT2 6mm timing belt</t>
  </si>
  <si>
    <t xml:space="preserve">Materials: </t>
  </si>
  <si>
    <t>Hardness Shore A</t>
  </si>
  <si>
    <t>98A</t>
  </si>
  <si>
    <t>Fillamentum TPU</t>
  </si>
  <si>
    <t>94A **</t>
  </si>
  <si>
    <t xml:space="preserve">Creality CR-TPU </t>
  </si>
  <si>
    <t>**hardness unknown, measured value: 93.5A in Durometer review video</t>
  </si>
  <si>
    <t>85A</t>
  </si>
  <si>
    <t>AzureFilm</t>
  </si>
  <si>
    <t>Tensile, pulling test</t>
  </si>
  <si>
    <t>Prolongation: Lengths on given load in mm</t>
  </si>
  <si>
    <t>after 1h</t>
  </si>
  <si>
    <t>back to 1.25 kg</t>
  </si>
  <si>
    <t>1 wall, 98A</t>
  </si>
  <si>
    <t>3 walls, 98A</t>
  </si>
  <si>
    <t>94A</t>
  </si>
  <si>
    <t>2 walls, 98A, random seams</t>
  </si>
  <si>
    <t>2 walls, 98A, line seams</t>
  </si>
  <si>
    <t>Real GT2</t>
  </si>
  <si>
    <t>2 walls, 85A, line seams</t>
  </si>
  <si>
    <t>2 walls, 94A, line seams</t>
  </si>
  <si>
    <t>Load after 10mm [kg]</t>
  </si>
  <si>
    <t>Break [kg]</t>
  </si>
  <si>
    <t>Break length ×</t>
  </si>
  <si>
    <t>0,5kg length</t>
  </si>
  <si>
    <t>0,5+2.5 kg</t>
  </si>
  <si>
    <t>0,5+2,5 after 1h</t>
  </si>
  <si>
    <t>Max Torque</t>
  </si>
  <si>
    <t>Max Torque (Nm)</t>
  </si>
  <si>
    <t>2.5 kg</t>
  </si>
  <si>
    <t>2,5 after 1h</t>
  </si>
  <si>
    <t>back to0,5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</si>
</sst>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\x"/>
    <numFmt numFmtId="165" formatCode="0.0%"/>
    <numFmt numFmtId="166" formatCode="0.000"/>
  </numFmts>
  <fonts count="12" x14ac:knownFonts="1">
    <font>
      <sz val="10"/>
      <color rgb="FF000000"/>
      <name val="Arial"/>
      <scheme val="minor"/>
    </font>
    <font>
      <sz val="10"/>
      <color theme="1"/>
      <name val="Arial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  <scheme val="minor"/>
    </font>
    <font>
      <sz val="10"/>
      <color theme="1"/>
      <name val="Arial"/>
      <family val="2"/>
      <charset val="238"/>
      <scheme val="minor"/>
    </font>
    <font>
      <sz val="10"/>
      <color rgb="FF000000"/>
      <name val="Arial"/>
      <family val="2"/>
      <charset val="238"/>
      <scheme val="minor"/>
    </font>
    <font>
      <b/>
      <sz val="10"/>
      <color rgb="FFFF0000"/>
      <name val="Arial"/>
      <family val="2"/>
      <charset val="238"/>
      <scheme val="minor"/>
    </font>
    <font>
      <b/>
      <sz val="10"/>
      <color theme="6" tint="-0.249977111117893"/>
      <name val="Arial"/>
      <family val="2"/>
      <charset val="238"/>
      <scheme val="minor"/>
    </font>
    <font>
      <b/>
      <sz val="10"/>
      <color theme="3" tint="0.499984740745262"/>
      <name val="Arial"/>
      <family val="2"/>
      <charset val="238"/>
      <scheme val="minor"/>
    </font>
    <font>
      <sz val="10"/>
      <color rgb="FFFF0000"/>
      <name val="Arial"/>
      <family val="2"/>
      <charset val="238"/>
      <scheme val="minor"/>
    </font>
    <font>
      <sz val="10"/>
      <color theme="3" tint="0.499984740745262"/>
      <name val="Arial"/>
      <family val="2"/>
      <charset val="238"/>
      <scheme val="minor"/>
    </font>
    <font>
      <sz val="10"/>
      <color theme="6" tint="-0.499984740745262"/>
      <name val="Arial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49">
    <xf numFmtId="0" fontId="0" fillId="0" borderId="0" xfId="0" applyFont="1" applyAlignment="1"/>
    <xf numFmtId="0" fontId="2" fillId="0" borderId="0" xfId="0" applyFont="1" applyFill="1" applyAlignment="1">
      <alignment horizontal="left"/>
    </xf>
    <xf numFmtId="0" fontId="1" fillId="0" borderId="0" xfId="0" applyFont="1" applyFill="1" applyAlignment="1"/>
    <xf numFmtId="0" fontId="0" fillId="0" borderId="0" xfId="0" applyFont="1" applyFill="1" applyAlignment="1"/>
    <xf numFmtId="0" fontId="1" fillId="0" borderId="1" xfId="0" applyFont="1" applyFill="1" applyBorder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/>
    <xf numFmtId="0" fontId="4" fillId="0" borderId="1" xfId="0" applyFont="1" applyFill="1" applyBorder="1" applyAlignment="1"/>
    <xf numFmtId="164" fontId="4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9" fontId="1" fillId="0" borderId="1" xfId="1" applyFont="1" applyFill="1" applyBorder="1" applyAlignment="1">
      <alignment horizontal="center"/>
    </xf>
    <xf numFmtId="165" fontId="1" fillId="0" borderId="1" xfId="1" applyNumberFormat="1" applyFont="1" applyFill="1" applyBorder="1" applyAlignment="1">
      <alignment horizontal="center"/>
    </xf>
    <xf numFmtId="0" fontId="3" fillId="0" borderId="1" xfId="0" applyFont="1" applyFill="1" applyBorder="1" applyAlignment="1"/>
    <xf numFmtId="0" fontId="6" fillId="0" borderId="1" xfId="0" applyFont="1" applyFill="1" applyBorder="1" applyAlignment="1"/>
    <xf numFmtId="0" fontId="7" fillId="0" borderId="1" xfId="0" applyFont="1" applyFill="1" applyBorder="1" applyAlignment="1"/>
    <xf numFmtId="0" fontId="8" fillId="0" borderId="1" xfId="0" applyFont="1" applyFill="1" applyBorder="1" applyAlignment="1"/>
    <xf numFmtId="0" fontId="1" fillId="0" borderId="2" xfId="0" applyFont="1" applyFill="1" applyBorder="1"/>
    <xf numFmtId="0" fontId="4" fillId="0" borderId="3" xfId="0" applyFont="1" applyFill="1" applyBorder="1" applyAlignment="1"/>
    <xf numFmtId="0" fontId="1" fillId="0" borderId="4" xfId="0" applyFont="1" applyFill="1" applyBorder="1" applyAlignment="1"/>
    <xf numFmtId="0" fontId="3" fillId="0" borderId="5" xfId="0" applyFont="1" applyFill="1" applyBorder="1" applyAlignment="1"/>
    <xf numFmtId="165" fontId="1" fillId="0" borderId="6" xfId="1" applyNumberFormat="1" applyFont="1" applyFill="1" applyBorder="1" applyAlignment="1">
      <alignment horizontal="center"/>
    </xf>
    <xf numFmtId="0" fontId="6" fillId="0" borderId="5" xfId="0" applyFont="1" applyFill="1" applyBorder="1" applyAlignment="1"/>
    <xf numFmtId="0" fontId="7" fillId="0" borderId="5" xfId="0" applyFont="1" applyFill="1" applyBorder="1" applyAlignment="1"/>
    <xf numFmtId="0" fontId="8" fillId="0" borderId="7" xfId="0" applyFont="1" applyFill="1" applyBorder="1" applyAlignment="1"/>
    <xf numFmtId="9" fontId="1" fillId="0" borderId="8" xfId="1" applyFont="1" applyFill="1" applyBorder="1" applyAlignment="1">
      <alignment horizontal="center"/>
    </xf>
    <xf numFmtId="165" fontId="1" fillId="0" borderId="8" xfId="1" applyNumberFormat="1" applyFont="1" applyFill="1" applyBorder="1" applyAlignment="1">
      <alignment horizontal="center"/>
    </xf>
    <xf numFmtId="165" fontId="1" fillId="0" borderId="9" xfId="1" applyNumberFormat="1" applyFont="1" applyFill="1" applyBorder="1" applyAlignment="1">
      <alignment horizontal="center"/>
    </xf>
    <xf numFmtId="0" fontId="5" fillId="0" borderId="0" xfId="0" applyFont="1" applyFill="1" applyAlignment="1"/>
    <xf numFmtId="0" fontId="3" fillId="0" borderId="11" xfId="0" applyFont="1" applyFill="1" applyBorder="1" applyAlignment="1"/>
    <xf numFmtId="0" fontId="6" fillId="0" borderId="11" xfId="0" applyFont="1" applyFill="1" applyBorder="1" applyAlignment="1"/>
    <xf numFmtId="0" fontId="7" fillId="0" borderId="11" xfId="0" applyFont="1" applyFill="1" applyBorder="1" applyAlignment="1"/>
    <xf numFmtId="0" fontId="8" fillId="0" borderId="11" xfId="0" applyFont="1" applyFill="1" applyBorder="1" applyAlignment="1"/>
    <xf numFmtId="0" fontId="1" fillId="0" borderId="10" xfId="0" applyFont="1" applyFill="1" applyBorder="1" applyAlignment="1">
      <alignment horizontal="center"/>
    </xf>
    <xf numFmtId="166" fontId="0" fillId="0" borderId="10" xfId="0" applyNumberFormat="1" applyFont="1" applyFill="1" applyBorder="1" applyAlignment="1">
      <alignment horizontal="center"/>
    </xf>
    <xf numFmtId="0" fontId="10" fillId="0" borderId="1" xfId="0" applyFont="1" applyFill="1" applyBorder="1" applyAlignment="1"/>
    <xf numFmtId="0" fontId="11" fillId="0" borderId="1" xfId="0" applyFont="1" applyFill="1" applyBorder="1" applyAlignment="1"/>
    <xf numFmtId="0" fontId="11" fillId="0" borderId="12" xfId="0" applyFont="1" applyFill="1" applyBorder="1" applyAlignment="1"/>
    <xf numFmtId="0" fontId="1" fillId="0" borderId="12" xfId="0" applyFont="1" applyFill="1" applyBorder="1" applyAlignment="1">
      <alignment horizontal="center"/>
    </xf>
    <xf numFmtId="164" fontId="1" fillId="0" borderId="12" xfId="0" applyNumberFormat="1" applyFont="1" applyFill="1" applyBorder="1" applyAlignment="1">
      <alignment horizontal="center"/>
    </xf>
    <xf numFmtId="0" fontId="9" fillId="0" borderId="13" xfId="0" applyFont="1" applyFill="1" applyBorder="1" applyAlignment="1"/>
    <xf numFmtId="0" fontId="1" fillId="0" borderId="13" xfId="0" applyFont="1" applyFill="1" applyBorder="1" applyAlignment="1">
      <alignment horizontal="center"/>
    </xf>
    <xf numFmtId="164" fontId="1" fillId="0" borderId="13" xfId="0" applyNumberFormat="1" applyFont="1" applyFill="1" applyBorder="1" applyAlignment="1">
      <alignment horizontal="center"/>
    </xf>
    <xf numFmtId="0" fontId="11" fillId="0" borderId="2" xfId="0" applyFont="1" applyFill="1" applyBorder="1" applyAlignment="1"/>
    <xf numFmtId="0" fontId="11" fillId="0" borderId="3" xfId="0" applyFont="1" applyFill="1" applyBorder="1" applyAlignment="1">
      <alignment horizontal="center"/>
    </xf>
    <xf numFmtId="164" fontId="11" fillId="0" borderId="4" xfId="0" applyNumberFormat="1" applyFont="1" applyFill="1" applyBorder="1" applyAlignment="1">
      <alignment horizontal="center"/>
    </xf>
    <xf numFmtId="0" fontId="11" fillId="0" borderId="7" xfId="0" applyFont="1" applyFill="1" applyBorder="1" applyAlignment="1"/>
    <xf numFmtId="0" fontId="11" fillId="0" borderId="8" xfId="0" applyFont="1" applyFill="1" applyBorder="1" applyAlignment="1">
      <alignment horizontal="center"/>
    </xf>
    <xf numFmtId="164" fontId="11" fillId="0" borderId="9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Loads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Sheet1!$C$8</c:f>
              <c:strCache>
                <c:ptCount val="1"/>
                <c:pt idx="0">
                  <c:v>Load after 10mm [kg]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Sheet1!$B$9:$B$14</c:f>
              <c:strCache>
                <c:ptCount val="6"/>
                <c:pt idx="0">
                  <c:v>1 wall, 98A</c:v>
                </c:pt>
                <c:pt idx="1">
                  <c:v>3 walls, 98A</c:v>
                </c:pt>
                <c:pt idx="2">
                  <c:v>2 walls, 98A, random seams</c:v>
                </c:pt>
                <c:pt idx="3">
                  <c:v>2 walls, 98A, line seams</c:v>
                </c:pt>
                <c:pt idx="4">
                  <c:v>2 walls, 85A, line seams</c:v>
                </c:pt>
                <c:pt idx="5">
                  <c:v>2 walls, 94A, line seams</c:v>
                </c:pt>
              </c:strCache>
            </c:strRef>
          </c:cat>
          <c:val>
            <c:numRef>
              <c:f>Sheet1!$C$9:$C$14</c:f>
              <c:numCache>
                <c:formatCode>General</c:formatCode>
                <c:ptCount val="6"/>
                <c:pt idx="0">
                  <c:v>7</c:v>
                </c:pt>
                <c:pt idx="1">
                  <c:v>18.8</c:v>
                </c:pt>
                <c:pt idx="2">
                  <c:v>12</c:v>
                </c:pt>
                <c:pt idx="3">
                  <c:v>11</c:v>
                </c:pt>
                <c:pt idx="4">
                  <c:v>4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EA-4EF5-BAD9-20D340CBADBB}"/>
            </c:ext>
          </c:extLst>
        </c:ser>
        <c:ser>
          <c:idx val="1"/>
          <c:order val="1"/>
          <c:tx>
            <c:strRef>
              <c:f>Sheet1!$D$8</c:f>
              <c:strCache>
                <c:ptCount val="1"/>
                <c:pt idx="0">
                  <c:v>Break [kg]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Sheet1!$B$9:$B$14</c:f>
              <c:strCache>
                <c:ptCount val="6"/>
                <c:pt idx="0">
                  <c:v>1 wall, 98A</c:v>
                </c:pt>
                <c:pt idx="1">
                  <c:v>3 walls, 98A</c:v>
                </c:pt>
                <c:pt idx="2">
                  <c:v>2 walls, 98A, random seams</c:v>
                </c:pt>
                <c:pt idx="3">
                  <c:v>2 walls, 98A, line seams</c:v>
                </c:pt>
                <c:pt idx="4">
                  <c:v>2 walls, 85A, line seams</c:v>
                </c:pt>
                <c:pt idx="5">
                  <c:v>2 walls, 94A, line seams</c:v>
                </c:pt>
              </c:strCache>
            </c:strRef>
          </c:cat>
          <c:val>
            <c:numRef>
              <c:f>Sheet1!$D$9:$D$14</c:f>
              <c:numCache>
                <c:formatCode>General</c:formatCode>
                <c:ptCount val="6"/>
                <c:pt idx="0">
                  <c:v>23.6</c:v>
                </c:pt>
                <c:pt idx="1">
                  <c:v>29</c:v>
                </c:pt>
                <c:pt idx="2">
                  <c:v>24</c:v>
                </c:pt>
                <c:pt idx="3">
                  <c:v>21.2</c:v>
                </c:pt>
                <c:pt idx="4">
                  <c:v>19</c:v>
                </c:pt>
                <c:pt idx="5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EA-4EF5-BAD9-20D340CBA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27433376"/>
        <c:axId val="1927432960"/>
      </c:barChart>
      <c:catAx>
        <c:axId val="1927433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27432960"/>
        <c:crosses val="autoZero"/>
        <c:auto val="1"/>
        <c:lblAlgn val="ctr"/>
        <c:lblOffset val="100"/>
        <c:noMultiLvlLbl val="0"/>
      </c:catAx>
      <c:valAx>
        <c:axId val="1927432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27433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Deformation under load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Sheet1!$H$14</c:f>
              <c:strCache>
                <c:ptCount val="1"/>
                <c:pt idx="0">
                  <c:v>0,5kg length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Sheet1!$G$15:$G$18</c:f>
              <c:strCache>
                <c:ptCount val="4"/>
                <c:pt idx="0">
                  <c:v>Real GT2</c:v>
                </c:pt>
                <c:pt idx="1">
                  <c:v>85A</c:v>
                </c:pt>
                <c:pt idx="2">
                  <c:v>98A</c:v>
                </c:pt>
                <c:pt idx="3">
                  <c:v>94A</c:v>
                </c:pt>
              </c:strCache>
            </c:strRef>
          </c:cat>
          <c:val>
            <c:numRef>
              <c:f>Sheet1!$H$15:$H$18</c:f>
              <c:numCache>
                <c:formatCode>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8C-4A3B-9384-3BD4C3B97741}"/>
            </c:ext>
          </c:extLst>
        </c:ser>
        <c:ser>
          <c:idx val="1"/>
          <c:order val="1"/>
          <c:tx>
            <c:strRef>
              <c:f>Sheet1!$I$14</c:f>
              <c:strCache>
                <c:ptCount val="1"/>
                <c:pt idx="0">
                  <c:v>0,5+2.5 kg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Sheet1!$G$15:$G$18</c:f>
              <c:strCache>
                <c:ptCount val="4"/>
                <c:pt idx="0">
                  <c:v>Real GT2</c:v>
                </c:pt>
                <c:pt idx="1">
                  <c:v>85A</c:v>
                </c:pt>
                <c:pt idx="2">
                  <c:v>98A</c:v>
                </c:pt>
                <c:pt idx="3">
                  <c:v>94A</c:v>
                </c:pt>
              </c:strCache>
            </c:strRef>
          </c:cat>
          <c:val>
            <c:numRef>
              <c:f>Sheet1!$I$15:$I$18</c:f>
              <c:numCache>
                <c:formatCode>0.0%</c:formatCode>
                <c:ptCount val="4"/>
                <c:pt idx="0">
                  <c:v>1.0034613666815544</c:v>
                </c:pt>
                <c:pt idx="1">
                  <c:v>1.1172121343916495</c:v>
                </c:pt>
                <c:pt idx="2">
                  <c:v>1.0263334077214907</c:v>
                </c:pt>
                <c:pt idx="3">
                  <c:v>1.0375864376533572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8C-4A3B-9384-3BD4C3B97741}"/>
            </c:ext>
          </c:extLst>
        </c:ser>
        <c:ser>
          <c:idx val="2"/>
          <c:order val="2"/>
          <c:tx>
            <c:strRef>
              <c:f>Sheet1!$J$14</c:f>
              <c:strCache>
                <c:ptCount val="1"/>
                <c:pt idx="0">
                  <c:v>0,5+2,5 after 1h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Sheet1!$G$15:$G$18</c:f>
              <c:strCache>
                <c:ptCount val="4"/>
                <c:pt idx="0">
                  <c:v>Real GT2</c:v>
                </c:pt>
                <c:pt idx="1">
                  <c:v>85A</c:v>
                </c:pt>
                <c:pt idx="2">
                  <c:v>98A</c:v>
                </c:pt>
                <c:pt idx="3">
                  <c:v>94A</c:v>
                </c:pt>
              </c:strCache>
            </c:strRef>
          </c:cat>
          <c:val>
            <c:numRef>
              <c:f>Sheet1!$J$15:$J$18</c:f>
              <c:numCache>
                <c:formatCode>0.0%</c:formatCode>
                <c:ptCount val="4"/>
                <c:pt idx="0">
                  <c:v>1.0051362215274675</c:v>
                </c:pt>
                <c:pt idx="1">
                  <c:v>1.201913667500272</c:v>
                </c:pt>
                <c:pt idx="2">
                  <c:v>1.0475340325820128</c:v>
                </c:pt>
                <c:pt idx="3">
                  <c:v>1.060004461298238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8C-4A3B-9384-3BD4C3B97741}"/>
            </c:ext>
          </c:extLst>
        </c:ser>
        <c:ser>
          <c:idx val="3"/>
          <c:order val="3"/>
          <c:tx>
            <c:strRef>
              <c:f>Sheet1!$K$14</c:f>
              <c:strCache>
                <c:ptCount val="1"/>
                <c:pt idx="0">
                  <c:v>back to 1.25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Sheet1!$G$15:$G$18</c:f>
              <c:strCache>
                <c:ptCount val="4"/>
                <c:pt idx="0">
                  <c:v>Real GT2</c:v>
                </c:pt>
                <c:pt idx="1">
                  <c:v>85A</c:v>
                </c:pt>
                <c:pt idx="2">
                  <c:v>98A</c:v>
                </c:pt>
                <c:pt idx="3">
                  <c:v>94A</c:v>
                </c:pt>
              </c:strCache>
            </c:strRef>
          </c:cat>
          <c:val>
            <c:numRef>
              <c:f>Sheet1!$K$15:$K$18</c:f>
              <c:numCache>
                <c:formatCode>0.0%</c:formatCode>
                <c:ptCount val="4"/>
                <c:pt idx="0">
                  <c:v>1.0027914247431888</c:v>
                </c:pt>
                <c:pt idx="1">
                  <c:v>1.0632815048385345</c:v>
                </c:pt>
                <c:pt idx="2">
                  <c:v>1.0219817005132783</c:v>
                </c:pt>
                <c:pt idx="3">
                  <c:v>1.0215257639973232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8C-4A3B-9384-3BD4C3B97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62910576"/>
        <c:axId val="662906832"/>
      </c:barChart>
      <c:catAx>
        <c:axId val="662910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62906832"/>
        <c:crosses val="autoZero"/>
        <c:auto val="1"/>
        <c:lblAlgn val="ctr"/>
        <c:lblOffset val="100"/>
        <c:noMultiLvlLbl val="0"/>
      </c:catAx>
      <c:valAx>
        <c:axId val="662906832"/>
        <c:scaling>
          <c:orientation val="minMax"/>
          <c:max val="1.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6291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Max torque (Nm)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Sheet1!$M$9:$M$12</c:f>
              <c:strCache>
                <c:ptCount val="4"/>
                <c:pt idx="0">
                  <c:v>Real GT2</c:v>
                </c:pt>
                <c:pt idx="1">
                  <c:v>85A</c:v>
                </c:pt>
                <c:pt idx="2">
                  <c:v>98A</c:v>
                </c:pt>
                <c:pt idx="3">
                  <c:v>94A</c:v>
                </c:pt>
              </c:strCache>
            </c:strRef>
          </c:cat>
          <c:val>
            <c:numRef>
              <c:f>Sheet1!$N$9:$N$12</c:f>
              <c:numCache>
                <c:formatCode>0.000</c:formatCode>
                <c:ptCount val="4"/>
                <c:pt idx="0" formatCode="General">
                  <c:v>0.6</c:v>
                </c:pt>
                <c:pt idx="1">
                  <c:v>9.9081000000000016E-2</c:v>
                </c:pt>
                <c:pt idx="2">
                  <c:v>0.118701</c:v>
                </c:pt>
                <c:pt idx="3">
                  <c:v>0.10398600000000001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9-4556-9EF1-CEACFEEC02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2286400"/>
        <c:axId val="422283904"/>
      </c:barChart>
      <c:catAx>
        <c:axId val="42228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22283904"/>
        <c:crosses val="autoZero"/>
        <c:auto val="1"/>
        <c:lblAlgn val="ctr"/>
        <c:lblOffset val="100"/>
        <c:noMultiLvlLbl val="0"/>
      </c:catAx>
      <c:valAx>
        <c:axId val="42228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22286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809625</xdr:colOff>
      <xdr:row>15</xdr:row>
      <xdr:rowOff>9525</xdr:rowOff>
    </xdr:from>
    <xdr:to>
      <xdr:col>4</xdr:col>
      <xdr:colOff>781050</xdr:colOff>
      <xdr:row>28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C8296AC-7F26-2D72-8DAE-5AC1AF483B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914400</xdr:colOff>
      <xdr:row>19</xdr:row>
      <xdr:rowOff>57150</xdr:rowOff>
    </xdr:from>
    <xdr:to>
      <xdr:col>11</xdr:col>
      <xdr:colOff>304800</xdr:colOff>
      <xdr:row>33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C594D9F-F7CC-AA28-9BD0-D03EBB0982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742950</xdr:colOff>
      <xdr:row>15</xdr:row>
      <xdr:rowOff>57150</xdr:rowOff>
    </xdr:from>
    <xdr:to>
      <xdr:col>17</xdr:col>
      <xdr:colOff>95250</xdr:colOff>
      <xdr:row>29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56FB1CB-5071-074F-14D1-240080380B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2:N18"/>
  <sheetViews>
    <sheetView tabSelected="1" workbookViewId="0">
      <selection activeCell="F25" sqref="F25"/>
    </sheetView>
  </sheetViews>
  <sheetFormatPr defaultColWidth="12.5703125" defaultRowHeight="15.75" customHeight="1" x14ac:dyDescent="0.2"/>
  <cols>
    <col min="1" max="1" width="12.5703125" style="3"/>
    <col min="2" max="2" width="27.85546875" style="3" bestFit="1" customWidth="1"/>
    <col min="3" max="3" width="15" style="3" bestFit="1" customWidth="1"/>
    <col min="4" max="4" width="13.5703125" style="3" customWidth="1"/>
    <col min="5" max="5" width="14.42578125" style="3" customWidth="1"/>
    <col min="6" max="6" width="14.140625" style="3" customWidth="1"/>
    <col min="7" max="7" width="12.5703125" style="3"/>
    <col min="8" max="8" width="12.140625" style="3" bestFit="1" customWidth="1"/>
    <col min="9" max="9" width="10.85546875" style="3" bestFit="1" customWidth="1"/>
    <col min="10" max="11" width="14" style="3" bestFit="1" customWidth="1"/>
    <col min="12" max="13" width="12.5703125" style="3"/>
    <col min="14" max="14" width="15.42578125" style="3" bestFit="1" customWidth="1"/>
    <col min="15" max="16384" width="12.5703125" style="3"/>
  </cols>
  <sheetData>
    <row r="2" spans="2:14" ht="12.75" x14ac:dyDescent="0.2">
      <c r="B2" s="7" t="s">
        <v>0</v>
      </c>
      <c r="D2" s="2" t="s">
        <v>1</v>
      </c>
      <c r="E2" s="2" t="s">
        <v>2</v>
      </c>
    </row>
    <row r="3" spans="2:14" ht="12.75" x14ac:dyDescent="0.2">
      <c r="E3" s="2" t="s">
        <v>3</v>
      </c>
      <c r="F3" s="2" t="s">
        <v>4</v>
      </c>
      <c r="G3" s="1"/>
    </row>
    <row r="4" spans="2:14" ht="12.75" x14ac:dyDescent="0.2">
      <c r="E4" s="2" t="s">
        <v>5</v>
      </c>
      <c r="F4" s="2" t="s">
        <v>6</v>
      </c>
      <c r="G4" s="2" t="s">
        <v>7</v>
      </c>
    </row>
    <row r="5" spans="2:14" ht="12.75" x14ac:dyDescent="0.2">
      <c r="E5" s="2" t="s">
        <v>8</v>
      </c>
      <c r="F5" s="2" t="s">
        <v>9</v>
      </c>
      <c r="G5" s="1"/>
    </row>
    <row r="7" spans="2:14" ht="12.75" x14ac:dyDescent="0.2">
      <c r="B7" s="2" t="s">
        <v>10</v>
      </c>
      <c r="G7" s="2" t="s">
        <v>11</v>
      </c>
      <c r="J7" s="2" t="s">
        <v>12</v>
      </c>
      <c r="M7" s="28" t="s">
        <v>28</v>
      </c>
    </row>
    <row r="8" spans="2:14" ht="12.75" x14ac:dyDescent="0.2">
      <c r="B8" s="4"/>
      <c r="C8" s="8" t="s">
        <v>22</v>
      </c>
      <c r="D8" s="8" t="s">
        <v>23</v>
      </c>
      <c r="E8" s="8" t="s">
        <v>24</v>
      </c>
      <c r="G8" s="4"/>
      <c r="H8" s="8" t="s">
        <v>25</v>
      </c>
      <c r="I8" s="5" t="s">
        <v>30</v>
      </c>
      <c r="J8" s="5" t="s">
        <v>31</v>
      </c>
      <c r="K8" s="5" t="s">
        <v>32</v>
      </c>
      <c r="N8" s="28" t="s">
        <v>29</v>
      </c>
    </row>
    <row r="9" spans="2:14" ht="12.75" x14ac:dyDescent="0.2">
      <c r="B9" s="36" t="s">
        <v>14</v>
      </c>
      <c r="C9" s="6">
        <v>7</v>
      </c>
      <c r="D9" s="6">
        <v>23.6</v>
      </c>
      <c r="E9" s="9">
        <v>2.7</v>
      </c>
      <c r="G9" s="13" t="s">
        <v>19</v>
      </c>
      <c r="H9" s="6">
        <v>89.56</v>
      </c>
      <c r="I9" s="6">
        <v>89.87</v>
      </c>
      <c r="J9" s="6">
        <v>90.02</v>
      </c>
      <c r="K9" s="6">
        <v>89.81</v>
      </c>
      <c r="M9" s="29" t="s">
        <v>19</v>
      </c>
      <c r="N9" s="33">
        <v>0.6</v>
      </c>
    </row>
    <row r="10" spans="2:14" ht="13.5" thickBot="1" x14ac:dyDescent="0.25">
      <c r="B10" s="37" t="s">
        <v>15</v>
      </c>
      <c r="C10" s="38">
        <v>18.8</v>
      </c>
      <c r="D10" s="38">
        <v>29</v>
      </c>
      <c r="E10" s="39">
        <v>1.4</v>
      </c>
      <c r="G10" s="14" t="s">
        <v>8</v>
      </c>
      <c r="H10" s="6">
        <v>91.97</v>
      </c>
      <c r="I10" s="6">
        <v>102.75</v>
      </c>
      <c r="J10" s="6">
        <v>110.54</v>
      </c>
      <c r="K10" s="6">
        <v>97.79</v>
      </c>
      <c r="M10" s="30" t="s">
        <v>8</v>
      </c>
      <c r="N10" s="34">
        <f>0.085*9.81*0.1 + 0.032*9.81*0.05</f>
        <v>9.9081000000000016E-2</v>
      </c>
    </row>
    <row r="11" spans="2:14" ht="12.75" x14ac:dyDescent="0.2">
      <c r="B11" s="43" t="s">
        <v>17</v>
      </c>
      <c r="C11" s="44">
        <v>12</v>
      </c>
      <c r="D11" s="44">
        <v>24</v>
      </c>
      <c r="E11" s="45">
        <v>1.6</v>
      </c>
      <c r="G11" s="15" t="s">
        <v>3</v>
      </c>
      <c r="H11" s="6">
        <v>89.62</v>
      </c>
      <c r="I11" s="6">
        <v>91.98</v>
      </c>
      <c r="J11" s="6">
        <v>93.88</v>
      </c>
      <c r="K11" s="6">
        <v>91.59</v>
      </c>
      <c r="M11" s="31" t="s">
        <v>3</v>
      </c>
      <c r="N11" s="34">
        <f>0.105*9.81*0.1 + 0.032*9.81*0.05</f>
        <v>0.118701</v>
      </c>
    </row>
    <row r="12" spans="2:14" ht="13.5" thickBot="1" x14ac:dyDescent="0.25">
      <c r="B12" s="46" t="s">
        <v>18</v>
      </c>
      <c r="C12" s="47">
        <v>11</v>
      </c>
      <c r="D12" s="47">
        <v>21.2</v>
      </c>
      <c r="E12" s="48">
        <v>1.6</v>
      </c>
      <c r="G12" s="16" t="s">
        <v>16</v>
      </c>
      <c r="H12" s="6">
        <v>89.66</v>
      </c>
      <c r="I12" s="6">
        <v>93.03</v>
      </c>
      <c r="J12" s="6">
        <v>95.04</v>
      </c>
      <c r="K12" s="6">
        <v>91.59</v>
      </c>
      <c r="M12" s="32" t="s">
        <v>16</v>
      </c>
      <c r="N12" s="34">
        <f>0.09*9.81*0.1 + 0.032*9.81*0.05</f>
        <v>0.10398600000000001</v>
      </c>
    </row>
    <row r="13" spans="2:14" ht="13.5" thickBot="1" x14ac:dyDescent="0.25">
      <c r="B13" s="40" t="s">
        <v>20</v>
      </c>
      <c r="C13" s="41">
        <v>4</v>
      </c>
      <c r="D13" s="41">
        <v>19</v>
      </c>
      <c r="E13" s="42">
        <v>6</v>
      </c>
    </row>
    <row r="14" spans="2:14" ht="12.75" x14ac:dyDescent="0.2">
      <c r="B14" s="35" t="s">
        <v>21</v>
      </c>
      <c r="C14" s="6">
        <v>8</v>
      </c>
      <c r="D14" s="6">
        <v>28</v>
      </c>
      <c r="E14" s="10">
        <v>2.8</v>
      </c>
      <c r="G14" s="17"/>
      <c r="H14" s="18" t="s">
        <v>25</v>
      </c>
      <c r="I14" s="18" t="s">
        <v>26</v>
      </c>
      <c r="J14" s="18" t="s">
        <v>27</v>
      </c>
      <c r="K14" s="19" t="s">
        <v>13</v>
      </c>
    </row>
    <row r="15" spans="2:14" ht="15.75" customHeight="1" x14ac:dyDescent="0.2">
      <c r="G15" s="20" t="s">
        <v>19</v>
      </c>
      <c r="H15" s="11">
        <v>1</v>
      </c>
      <c r="I15" s="12">
        <f>+I9/$H9</f>
        <v>1.0034613666815544</v>
      </c>
      <c r="J15" s="12">
        <f>+J9/$H9</f>
        <v>1.0051362215274675</v>
      </c>
      <c r="K15" s="21">
        <f>+K9/$H9</f>
        <v>1.0027914247431888</v>
      </c>
    </row>
    <row r="16" spans="2:14" ht="15.75" customHeight="1" x14ac:dyDescent="0.2">
      <c r="G16" s="22" t="s">
        <v>8</v>
      </c>
      <c r="H16" s="11">
        <v>1</v>
      </c>
      <c r="I16" s="12">
        <f t="shared" ref="I16:J18" si="0">+I10/$H10</f>
        <v>1.1172121343916495</v>
      </c>
      <c r="J16" s="12">
        <f t="shared" si="0"/>
        <v>1.201913667500272</v>
      </c>
      <c r="K16" s="21">
        <f t="shared" ref="K16" si="1">+K10/$H10</f>
        <v>1.0632815048385345</v>
      </c>
    </row>
    <row r="17" spans="7:11" ht="15.75" customHeight="1" x14ac:dyDescent="0.2">
      <c r="G17" s="23" t="s">
        <v>3</v>
      </c>
      <c r="H17" s="11">
        <v>1</v>
      </c>
      <c r="I17" s="12">
        <f t="shared" si="0"/>
        <v>1.0263334077214907</v>
      </c>
      <c r="J17" s="12">
        <f t="shared" si="0"/>
        <v>1.0475340325820128</v>
      </c>
      <c r="K17" s="21">
        <f t="shared" ref="K17" si="2">+K11/$H11</f>
        <v>1.0219817005132783</v>
      </c>
    </row>
    <row r="18" spans="7:11" ht="15.75" customHeight="1" thickBot="1" x14ac:dyDescent="0.25">
      <c r="G18" s="24" t="s">
        <v>16</v>
      </c>
      <c r="H18" s="25">
        <v>1</v>
      </c>
      <c r="I18" s="26">
        <f t="shared" si="0"/>
        <v>1.0375864376533572</v>
      </c>
      <c r="J18" s="26">
        <f t="shared" si="0"/>
        <v>1.060004461298238</v>
      </c>
      <c r="K18" s="27">
        <f t="shared" ref="K18" si="3">+K12/$H12</f>
        <v>1.0215257639973232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2022-05-27T11:21:03Z</dcterms:modified>
</cp:coreProperties>
</file>