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DDBC2284-1B0A-46E5-BAC2-F56EEC063D90}" xr6:coauthVersionLast="47" xr6:coauthVersionMax="47" xr10:uidLastSave="{00000000-0000-0000-0000-000000000000}"/>
  <bookViews>
    <workbookView xWindow="-120" yWindow="-120" windowWidth="29040" windowHeight="17520" xr2:uid="{C8D9AC2F-89B8-4F76-9717-4D26069749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2" i="1" l="1"/>
  <c r="D171" i="1" l="1"/>
  <c r="F159" i="1"/>
  <c r="F122" i="1" l="1"/>
  <c r="G122" i="1" s="1"/>
  <c r="F158" i="1"/>
  <c r="E87" i="1"/>
  <c r="D87" i="1"/>
  <c r="G123" i="1"/>
  <c r="J115" i="1"/>
  <c r="F115" i="1"/>
  <c r="F44" i="1"/>
  <c r="F32" i="1"/>
  <c r="F25" i="1"/>
  <c r="G15" i="1"/>
  <c r="F15" i="1"/>
  <c r="E15" i="1"/>
  <c r="D15" i="1"/>
  <c r="C15" i="1"/>
  <c r="K115" i="1" l="1"/>
  <c r="K116" i="1"/>
</calcChain>
</file>

<file path=xl/sharedStrings.xml><?xml version="1.0" encoding="utf-8"?>
<sst xmlns="http://schemas.openxmlformats.org/spreadsheetml/2006/main" count="99" uniqueCount="52">
  <si>
    <t>D1</t>
  </si>
  <si>
    <t>D2</t>
  </si>
  <si>
    <t>D0</t>
  </si>
  <si>
    <t>Creeping, raw (measured) values, theoretical distance is 74.5 mm</t>
  </si>
  <si>
    <t>D3</t>
  </si>
  <si>
    <t>D4</t>
  </si>
  <si>
    <t>D5</t>
  </si>
  <si>
    <t>Difference between two days</t>
  </si>
  <si>
    <t>No Load</t>
  </si>
  <si>
    <t>Test 1</t>
  </si>
  <si>
    <t>Test 2</t>
  </si>
  <si>
    <t>Average</t>
  </si>
  <si>
    <t>Tensile (pulling) test, 4x4 mm min area</t>
  </si>
  <si>
    <t>Layer adhesion test, 4x4 mm min area</t>
  </si>
  <si>
    <t>break load, kg</t>
  </si>
  <si>
    <t>max load, kg</t>
  </si>
  <si>
    <t>The ring test (bending+tensile stress)</t>
  </si>
  <si>
    <t>The ring test (bending+compression)</t>
  </si>
  <si>
    <t>Temperature test, °C of first deformation</t>
  </si>
  <si>
    <t>°C</t>
  </si>
  <si>
    <t>Washer test, torque after 3 rotations (3mm)</t>
  </si>
  <si>
    <t>M6 bolt (pitch = 1mm)</t>
  </si>
  <si>
    <t>Screw torque (Nm)</t>
  </si>
  <si>
    <t>Unscrew torque (Nm)</t>
  </si>
  <si>
    <t>Screw</t>
  </si>
  <si>
    <t>Unscrew</t>
  </si>
  <si>
    <t>%</t>
  </si>
  <si>
    <t>difference from 50 mm dimension</t>
  </si>
  <si>
    <t>0 min</t>
  </si>
  <si>
    <t>1 min</t>
  </si>
  <si>
    <t>2 min</t>
  </si>
  <si>
    <t>Load 1.25 kg</t>
  </si>
  <si>
    <t>Length at max load, %</t>
  </si>
  <si>
    <t>Measured values:</t>
  </si>
  <si>
    <t>T1</t>
  </si>
  <si>
    <t>T2</t>
  </si>
  <si>
    <t>T3</t>
  </si>
  <si>
    <t>Friction test (load 3.5 kg, 3 legs, pulling load [kg] )</t>
  </si>
  <si>
    <t>Glass</t>
  </si>
  <si>
    <t>Without a load the outer diameter is 50 mm</t>
  </si>
  <si>
    <t>mytechfun.com</t>
  </si>
  <si>
    <t>AzureFilm TPU 85A</t>
  </si>
  <si>
    <t>AzureFilm 85A</t>
  </si>
  <si>
    <t>Extrudr 85A</t>
  </si>
  <si>
    <t>For comparison Extrudr Semi-flex 85A</t>
  </si>
  <si>
    <t>Permanent deformation after 30 min without load (default 15 mm):</t>
  </si>
  <si>
    <t>Length (prolongation) under 0.5 kg load (no load 200 mm)</t>
  </si>
  <si>
    <t>prolongation %</t>
  </si>
  <si>
    <t>measured after 10 seconds</t>
  </si>
  <si>
    <t>New length</t>
  </si>
  <si>
    <t>Flexibility</t>
  </si>
  <si>
    <t>2024-01-29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</si>
</sst>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5" tint="0.3999755851924192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9" fontId="2" fillId="0" borderId="5" xfId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2" fillId="0" borderId="8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quotePrefix="1"/>
    <xf numFmtId="0" fontId="0" fillId="0" borderId="9" xfId="0" applyBorder="1"/>
    <xf numFmtId="0" fontId="0" fillId="0" borderId="10" xfId="0" applyBorder="1"/>
    <xf numFmtId="0" fontId="0" fillId="0" borderId="11" xfId="0" applyBorder="1"/>
    <xf numFmtId="9" fontId="0" fillId="0" borderId="0" xfId="1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10" fontId="0" fillId="0" borderId="0" xfId="1" applyNumberFormat="1" applyFont="1"/>
    <xf numFmtId="0" fontId="10" fillId="0" borderId="0" xfId="0" applyFont="1"/>
    <xf numFmtId="0" fontId="8" fillId="0" borderId="6" xfId="0" applyFont="1" applyBorder="1"/>
    <xf numFmtId="0" fontId="2" fillId="0" borderId="3" xfId="0" applyFont="1" applyBorder="1"/>
    <xf numFmtId="9" fontId="0" fillId="0" borderId="5" xfId="1" applyFont="1" applyBorder="1"/>
    <xf numFmtId="0" fontId="11" fillId="0" borderId="0" xfId="0" applyFont="1"/>
    <xf numFmtId="0" fontId="11" fillId="0" borderId="4" xfId="0" applyFont="1" applyBorder="1"/>
    <xf numFmtId="0" fontId="6" fillId="0" borderId="0" xfId="0" applyFont="1"/>
    <xf numFmtId="165" fontId="2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0" fontId="0" fillId="0" borderId="7" xfId="0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1" fillId="0" borderId="6" xfId="0" applyFont="1" applyBorder="1"/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9" fontId="2" fillId="0" borderId="0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6" fontId="2" fillId="0" borderId="5" xfId="1" applyNumberFormat="1" applyFont="1" applyBorder="1" applyAlignment="1">
      <alignment horizontal="center"/>
    </xf>
    <xf numFmtId="166" fontId="2" fillId="0" borderId="8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Creeping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AzureFilm 85A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D1</c:v>
                </c:pt>
                <c:pt idx="1">
                  <c:v>D2</c:v>
                </c:pt>
                <c:pt idx="2">
                  <c:v>D3</c:v>
                </c:pt>
                <c:pt idx="3">
                  <c:v>D4</c:v>
                </c:pt>
                <c:pt idx="4">
                  <c:v>D5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5.9900000000000091</c:v>
                </c:pt>
                <c:pt idx="1">
                  <c:v>1.0899999999999892</c:v>
                </c:pt>
                <c:pt idx="2">
                  <c:v>0.46000000000000796</c:v>
                </c:pt>
                <c:pt idx="3">
                  <c:v>0.37999999999999545</c:v>
                </c:pt>
                <c:pt idx="4">
                  <c:v>0.12000000000000455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7-4DE3-BEBA-8A8C8C4A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9017312"/>
        <c:axId val="1679016896"/>
      </c:lineChart>
      <c:catAx>
        <c:axId val="16790173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6896"/>
        <c:crosses val="autoZero"/>
        <c:auto val="1"/>
        <c:lblAlgn val="ctr"/>
        <c:lblOffset val="100"/>
        <c:noMultiLvlLbl val="0"/>
      </c:catAx>
      <c:valAx>
        <c:axId val="16790168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Glass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Sheet1!$F$157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Sheet1!$B$158:$B$159</c:f>
              <c:strCache>
                <c:ptCount val="2"/>
                <c:pt idx="0">
                  <c:v>AzureFilm 85A</c:v>
                </c:pt>
                <c:pt idx="1">
                  <c:v>Extrudr 85A</c:v>
                </c:pt>
              </c:strCache>
            </c:strRef>
          </c:cat>
          <c:val>
            <c:numRef>
              <c:f>Sheet1!$F$158:$F$159</c:f>
              <c:numCache>
                <c:formatCode>0.00</c:formatCode>
                <c:ptCount val="2"/>
                <c:pt idx="0">
                  <c:v>1.3333333333333333</c:v>
                </c:pt>
                <c:pt idx="1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0-4200-AB68-30B4F44C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2423040"/>
        <c:axId val="966686368"/>
      </c:barChart>
      <c:catAx>
        <c:axId val="11024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66686368"/>
        <c:crosses val="autoZero"/>
        <c:auto val="1"/>
        <c:lblAlgn val="ctr"/>
        <c:lblOffset val="100"/>
        <c:noMultiLvlLbl val="0"/>
      </c:catAx>
      <c:valAx>
        <c:axId val="96668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0242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Tensile, max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Sheet1!$F$24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Sheet1!$C$25:$C$26</c:f>
              <c:strCache>
                <c:ptCount val="2"/>
                <c:pt idx="0">
                  <c:v>AzureFilm 85A</c:v>
                </c:pt>
                <c:pt idx="1">
                  <c:v>Extrudr 85A</c:v>
                </c:pt>
              </c:strCache>
            </c:strRef>
          </c:cat>
          <c:val>
            <c:numRef>
              <c:f>Sheet1!$F$25:$F$26</c:f>
              <c:numCache>
                <c:formatCode>General</c:formatCode>
                <c:ptCount val="2"/>
                <c:pt idx="0">
                  <c:v>16.55</c:v>
                </c:pt>
                <c:pt idx="1">
                  <c:v>20.95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0-4F47-A625-09256AEB268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45223664"/>
        <c:axId val="1645241552"/>
      </c:barChart>
      <c:catAx>
        <c:axId val="164522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41552"/>
        <c:crosses val="autoZero"/>
        <c:auto val="1"/>
        <c:lblAlgn val="ctr"/>
        <c:lblOffset val="100"/>
        <c:noMultiLvlLbl val="0"/>
      </c:catAx>
      <c:valAx>
        <c:axId val="16452415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2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Length at max load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Sheet1!$F$31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Sheet1!$C$32:$C$33</c:f>
              <c:strCache>
                <c:ptCount val="2"/>
                <c:pt idx="0">
                  <c:v>AzureFilm 85A</c:v>
                </c:pt>
                <c:pt idx="1">
                  <c:v>Extrudr 85A</c:v>
                </c:pt>
              </c:strCache>
            </c:strRef>
          </c:cat>
          <c:val>
            <c:numRef>
              <c:f>Sheet1!$F$32:$F$33</c:f>
              <c:numCache>
                <c:formatCode>0%</c:formatCode>
                <c:ptCount val="2"/>
                <c:pt idx="0">
                  <c:v>2.8</c:v>
                </c:pt>
                <c:pt idx="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A-4FBD-A1D0-DC5110BC30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79013984"/>
        <c:axId val="1679014400"/>
      </c:barChart>
      <c:catAx>
        <c:axId val="167901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4400"/>
        <c:crosses val="autoZero"/>
        <c:auto val="1"/>
        <c:lblAlgn val="ctr"/>
        <c:lblOffset val="100"/>
        <c:noMultiLvlLbl val="0"/>
      </c:catAx>
      <c:valAx>
        <c:axId val="1679014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7901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adhesion, break load 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Sheet1!$F$43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Sheet1!$C$44:$C$45</c:f>
              <c:strCache>
                <c:ptCount val="2"/>
                <c:pt idx="0">
                  <c:v>AzureFilm 85A</c:v>
                </c:pt>
                <c:pt idx="1">
                  <c:v>Extrudr 85A</c:v>
                </c:pt>
              </c:strCache>
            </c:strRef>
          </c:cat>
          <c:val>
            <c:numRef>
              <c:f>Sheet1!$F$44:$F$45</c:f>
              <c:numCache>
                <c:formatCode>General</c:formatCode>
                <c:ptCount val="2"/>
                <c:pt idx="0">
                  <c:v>12.6</c:v>
                </c:pt>
                <c:pt idx="1">
                  <c:v>17.799999999999997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7FA-9069-1AF99B9257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45259440"/>
        <c:axId val="1645252368"/>
      </c:barChart>
      <c:catAx>
        <c:axId val="164525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52368"/>
        <c:crosses val="autoZero"/>
        <c:auto val="1"/>
        <c:lblAlgn val="ctr"/>
        <c:lblOffset val="100"/>
        <c:noMultiLvlLbl val="0"/>
      </c:catAx>
      <c:valAx>
        <c:axId val="164525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5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Ring test (bending, compression),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Sheet1!$C$63</c:f>
              <c:strCache>
                <c:ptCount val="1"/>
                <c:pt idx="0">
                  <c:v>AzureFilm 85A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Sheet1!$D$62:$F$62</c:f>
              <c:strCache>
                <c:ptCount val="3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</c:strCache>
            </c:strRef>
          </c:cat>
          <c:val>
            <c:numRef>
              <c:f>Sheet1!$D$63:$F$63</c:f>
              <c:numCache>
                <c:formatCode>General</c:formatCode>
                <c:ptCount val="3"/>
                <c:pt idx="0">
                  <c:v>15.5</c:v>
                </c:pt>
                <c:pt idx="1">
                  <c:v>16.87</c:v>
                </c:pt>
                <c:pt idx="2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9E-4EEE-9FFC-0A567F5FEE9A}"/>
            </c:ext>
          </c:extLst>
        </c:ser>
        <c:ser>
          <c:idx val="1"/>
          <c:order val="1"/>
          <c:tx>
            <c:strRef>
              <c:f>Sheet1!$C$64</c:f>
              <c:strCache>
                <c:ptCount val="1"/>
                <c:pt idx="0">
                  <c:v>Extrudr 85A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Sheet1!$D$62:$F$62</c:f>
              <c:strCache>
                <c:ptCount val="3"/>
                <c:pt idx="0">
                  <c:v>0 min</c:v>
                </c:pt>
                <c:pt idx="1">
                  <c:v>1 min</c:v>
                </c:pt>
                <c:pt idx="2">
                  <c:v>2 min</c:v>
                </c:pt>
              </c:strCache>
            </c:strRef>
          </c:cat>
          <c:val>
            <c:numRef>
              <c:f>Sheet1!$D$64:$F$64</c:f>
              <c:numCache>
                <c:formatCode>General</c:formatCode>
                <c:ptCount val="3"/>
                <c:pt idx="0">
                  <c:v>4.09</c:v>
                </c:pt>
                <c:pt idx="1">
                  <c:v>6.49</c:v>
                </c:pt>
                <c:pt idx="2">
                  <c:v>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E-4EEE-9FFC-0A567F5FEE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45203696"/>
        <c:axId val="1645197456"/>
      </c:lineChart>
      <c:catAx>
        <c:axId val="16452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197456"/>
        <c:crosses val="autoZero"/>
        <c:auto val="1"/>
        <c:lblAlgn val="ctr"/>
        <c:lblOffset val="100"/>
        <c:noMultiLvlLbl val="0"/>
      </c:catAx>
      <c:valAx>
        <c:axId val="164519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0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Ring test (bending, tensile),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Sheet1!$C$87</c:f>
              <c:strCache>
                <c:ptCount val="1"/>
                <c:pt idx="0">
                  <c:v>AzureFilm 85A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Sheet1!$D$86:$E$86</c:f>
              <c:strCache>
                <c:ptCount val="2"/>
                <c:pt idx="0">
                  <c:v>0 min</c:v>
                </c:pt>
                <c:pt idx="1">
                  <c:v>2 min</c:v>
                </c:pt>
              </c:strCache>
            </c:strRef>
          </c:cat>
          <c:val>
            <c:numRef>
              <c:f>Sheet1!$D$87:$E$87</c:f>
              <c:numCache>
                <c:formatCode>General</c:formatCode>
                <c:ptCount val="2"/>
                <c:pt idx="0">
                  <c:v>8.0600000000000023</c:v>
                </c:pt>
                <c:pt idx="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B-4269-B82C-DC8CBDA58CAE}"/>
            </c:ext>
          </c:extLst>
        </c:ser>
        <c:ser>
          <c:idx val="1"/>
          <c:order val="1"/>
          <c:tx>
            <c:strRef>
              <c:f>Sheet1!$C$88</c:f>
              <c:strCache>
                <c:ptCount val="1"/>
                <c:pt idx="0">
                  <c:v>Extrudr 85A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Sheet1!$D$86:$E$86</c:f>
              <c:strCache>
                <c:ptCount val="2"/>
                <c:pt idx="0">
                  <c:v>0 min</c:v>
                </c:pt>
                <c:pt idx="1">
                  <c:v>2 min</c:v>
                </c:pt>
              </c:strCache>
            </c:strRef>
          </c:cat>
          <c:val>
            <c:numRef>
              <c:f>Sheet1!$D$88:$E$88</c:f>
              <c:numCache>
                <c:formatCode>General</c:formatCode>
                <c:ptCount val="2"/>
                <c:pt idx="0">
                  <c:v>2.9399999999999977</c:v>
                </c:pt>
                <c:pt idx="1">
                  <c:v>3.4799999999999969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B-4269-B82C-DC8CBDA58C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45212432"/>
        <c:axId val="1645208272"/>
      </c:barChart>
      <c:catAx>
        <c:axId val="164521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08272"/>
        <c:crosses val="autoZero"/>
        <c:auto val="1"/>
        <c:lblAlgn val="ctr"/>
        <c:lblOffset val="100"/>
        <c:noMultiLvlLbl val="0"/>
      </c:catAx>
      <c:valAx>
        <c:axId val="164520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4521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Washer test (Nm)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Sheet1!$C$115</c:f>
              <c:strCache>
                <c:ptCount val="1"/>
                <c:pt idx="0">
                  <c:v>AzureFilm 85A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(Sheet1!$F$114,Sheet1!$J$114)</c:f>
              <c:strCache>
                <c:ptCount val="2"/>
                <c:pt idx="0">
                  <c:v>Screw</c:v>
                </c:pt>
                <c:pt idx="1">
                  <c:v>Unscrew</c:v>
                </c:pt>
              </c:strCache>
            </c:strRef>
          </c:cat>
          <c:val>
            <c:numRef>
              <c:f>(Sheet1!$F$115,Sheet1!$J$115)</c:f>
              <c:numCache>
                <c:formatCode>General</c:formatCode>
                <c:ptCount val="2"/>
                <c:pt idx="0">
                  <c:v>1.2000000000000002</c:v>
                </c:pt>
                <c:pt idx="1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F-4ADF-8C7A-B39C31A9AD28}"/>
            </c:ext>
          </c:extLst>
        </c:ser>
        <c:ser>
          <c:idx val="1"/>
          <c:order val="1"/>
          <c:tx>
            <c:strRef>
              <c:f>Sheet1!$C$116</c:f>
              <c:strCache>
                <c:ptCount val="1"/>
                <c:pt idx="0">
                  <c:v>Extrudr 85A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(Sheet1!$F$114,Sheet1!$J$114)</c:f>
              <c:strCache>
                <c:ptCount val="2"/>
                <c:pt idx="0">
                  <c:v>Screw</c:v>
                </c:pt>
                <c:pt idx="1">
                  <c:v>Unscrew</c:v>
                </c:pt>
              </c:strCache>
            </c:strRef>
          </c:cat>
          <c:val>
            <c:numRef>
              <c:f>(Sheet1!$F$116,Sheet1!$J$116)</c:f>
              <c:numCache>
                <c:formatCode>General</c:formatCode>
                <c:ptCount val="2"/>
                <c:pt idx="0">
                  <c:v>1.95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F-4ADF-8C7A-B39C31A9AD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41786160"/>
        <c:axId val="1941787824"/>
      </c:barChart>
      <c:catAx>
        <c:axId val="194178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1787824"/>
        <c:crosses val="autoZero"/>
        <c:auto val="1"/>
        <c:lblAlgn val="ctr"/>
        <c:lblOffset val="100"/>
        <c:noMultiLvlLbl val="0"/>
      </c:catAx>
      <c:valAx>
        <c:axId val="19417878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4178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 test, </a:t>
            </a:r>
            <a:r>
              <a:rPr lang="en-US"/>
              <a:t>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Sheet1!$D$135</c:f>
              <c:strCache>
                <c:ptCount val="1"/>
                <c:pt idx="0">
                  <c:v>°C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Sheet1!$C$136:$C$137</c:f>
              <c:strCache>
                <c:ptCount val="2"/>
                <c:pt idx="0">
                  <c:v>AzureFilm 85A</c:v>
                </c:pt>
                <c:pt idx="1">
                  <c:v>Extrudr 85A</c:v>
                </c:pt>
              </c:strCache>
            </c:strRef>
          </c:cat>
          <c:val>
            <c:numRef>
              <c:f>Sheet1!$D$136:$D$137</c:f>
              <c:numCache>
                <c:formatCode>General</c:formatCode>
                <c:ptCount val="2"/>
                <c:pt idx="0">
                  <c:v>84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A-497B-A750-FE6817B7FE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70400736"/>
        <c:axId val="1970397408"/>
      </c:barChart>
      <c:catAx>
        <c:axId val="197040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70397408"/>
        <c:crosses val="autoZero"/>
        <c:auto val="1"/>
        <c:lblAlgn val="ctr"/>
        <c:lblOffset val="100"/>
        <c:noMultiLvlLbl val="0"/>
      </c:catAx>
      <c:valAx>
        <c:axId val="197039740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7040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600"/>
              <a:t>Deformation after 30' without load (default 15mm)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Sheet1!$C$122:$C$123</c:f>
              <c:strCache>
                <c:ptCount val="2"/>
                <c:pt idx="0">
                  <c:v>AzureFilm 85A</c:v>
                </c:pt>
                <c:pt idx="1">
                  <c:v>Extrudr 85A</c:v>
                </c:pt>
              </c:strCache>
            </c:strRef>
          </c:cat>
          <c:val>
            <c:numRef>
              <c:f>Sheet1!$G$122:$G$123</c:f>
              <c:numCache>
                <c:formatCode>0%</c:formatCode>
                <c:ptCount val="2"/>
                <c:pt idx="0">
                  <c:v>0.94566666666666654</c:v>
                </c:pt>
                <c:pt idx="1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2-43B3-87FD-B053F49A00C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70142799"/>
        <c:axId val="1170156943"/>
      </c:barChart>
      <c:catAx>
        <c:axId val="117014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0156943"/>
        <c:crosses val="autoZero"/>
        <c:auto val="1"/>
        <c:lblAlgn val="ctr"/>
        <c:lblOffset val="100"/>
        <c:noMultiLvlLbl val="0"/>
      </c:catAx>
      <c:valAx>
        <c:axId val="117015694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014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13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jpg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chart" Target="../charts/chart1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9.xml"/><Relationship Id="rId5" Type="http://schemas.openxmlformats.org/officeDocument/2006/relationships/chart" Target="../charts/chart5.xml"/><Relationship Id="rId15" Type="http://schemas.openxmlformats.org/officeDocument/2006/relationships/image" Target="../media/image6.png"/><Relationship Id="rId10" Type="http://schemas.openxmlformats.org/officeDocument/2006/relationships/chart" Target="../charts/chart8.xml"/><Relationship Id="rId4" Type="http://schemas.openxmlformats.org/officeDocument/2006/relationships/chart" Target="../charts/chart4.xml"/><Relationship Id="rId9" Type="http://schemas.openxmlformats.org/officeDocument/2006/relationships/image" Target="../media/image2.jpg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254793</xdr:colOff>
      <xdr:row>1</xdr:row>
      <xdr:rowOff>159543</xdr:rowOff>
    </xdr:from>
    <xdr:to>
      <xdr:col>20</xdr:col>
      <xdr:colOff>735806</xdr:colOff>
      <xdr:row>18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D0F001-BBC6-058B-487A-E31493B26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455518</xdr:colOff>
      <xdr:row>61</xdr:row>
      <xdr:rowOff>15269</xdr:rowOff>
    </xdr:from>
    <xdr:to>
      <xdr:col>1</xdr:col>
      <xdr:colOff>465042</xdr:colOff>
      <xdr:row>64</xdr:row>
      <xdr:rowOff>166688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B5DDF163-A69F-1539-F61F-DF4D3653F46E}"/>
            </a:ext>
          </a:extLst>
        </xdr:cNvPr>
        <xdr:cNvGrpSpPr/>
      </xdr:nvGrpSpPr>
      <xdr:grpSpPr>
        <a:xfrm>
          <a:off x="455518" y="11797694"/>
          <a:ext cx="619124" cy="732444"/>
          <a:chOff x="10467975" y="3924300"/>
          <a:chExt cx="619125" cy="828675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2AE4A44D-EEE5-BC4A-E49D-2D5B6E343D65}"/>
              </a:ext>
            </a:extLst>
          </xdr:cNvPr>
          <xdr:cNvSpPr/>
        </xdr:nvSpPr>
        <xdr:spPr>
          <a:xfrm>
            <a:off x="10525126" y="4219575"/>
            <a:ext cx="495300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63D7BD9D-2129-C722-FC16-48061663C493}"/>
              </a:ext>
            </a:extLst>
          </xdr:cNvPr>
          <xdr:cNvCxnSpPr/>
        </xdr:nvCxnSpPr>
        <xdr:spPr>
          <a:xfrm flipH="1">
            <a:off x="10467975" y="47529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Arrow: Down 6">
            <a:extLst>
              <a:ext uri="{FF2B5EF4-FFF2-40B4-BE49-F238E27FC236}">
                <a16:creationId xmlns:a16="http://schemas.microsoft.com/office/drawing/2014/main" id="{F9F0E89B-81D9-8E46-6423-ACC894F06B49}"/>
              </a:ext>
            </a:extLst>
          </xdr:cNvPr>
          <xdr:cNvSpPr/>
        </xdr:nvSpPr>
        <xdr:spPr>
          <a:xfrm>
            <a:off x="10639425" y="3924300"/>
            <a:ext cx="257175" cy="257175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A028E2D0-97BE-081E-57F4-3383482D3B4E}"/>
              </a:ext>
            </a:extLst>
          </xdr:cNvPr>
          <xdr:cNvCxnSpPr/>
        </xdr:nvCxnSpPr>
        <xdr:spPr>
          <a:xfrm flipH="1">
            <a:off x="10467975" y="41814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535783</xdr:colOff>
      <xdr:row>84</xdr:row>
      <xdr:rowOff>192321</xdr:rowOff>
    </xdr:from>
    <xdr:to>
      <xdr:col>1</xdr:col>
      <xdr:colOff>421482</xdr:colOff>
      <xdr:row>89</xdr:row>
      <xdr:rowOff>81075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52AD168F-53E5-06DC-13FF-53D15DA48712}"/>
            </a:ext>
          </a:extLst>
        </xdr:cNvPr>
        <xdr:cNvGrpSpPr/>
      </xdr:nvGrpSpPr>
      <xdr:grpSpPr>
        <a:xfrm>
          <a:off x="535783" y="16384821"/>
          <a:ext cx="495299" cy="860304"/>
          <a:chOff x="10514921" y="5772150"/>
          <a:chExt cx="494619" cy="662661"/>
        </a:xfrm>
      </xdr:grpSpPr>
      <xdr:sp macro="" textlink="">
        <xdr:nvSpPr>
          <xdr:cNvPr id="11" name="Oval 10">
            <a:extLst>
              <a:ext uri="{FF2B5EF4-FFF2-40B4-BE49-F238E27FC236}">
                <a16:creationId xmlns:a16="http://schemas.microsoft.com/office/drawing/2014/main" id="{5D990B21-402B-A947-5477-147AF5338406}"/>
              </a:ext>
            </a:extLst>
          </xdr:cNvPr>
          <xdr:cNvSpPr/>
        </xdr:nvSpPr>
        <xdr:spPr>
          <a:xfrm>
            <a:off x="10514921" y="5772150"/>
            <a:ext cx="494619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E895644-E52C-2D16-E3CD-256D6F773DE8}"/>
              </a:ext>
            </a:extLst>
          </xdr:cNvPr>
          <xdr:cNvSpPr/>
        </xdr:nvSpPr>
        <xdr:spPr>
          <a:xfrm>
            <a:off x="10713587" y="5812972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82101E51-7A6C-082A-C79E-F940815020D0}"/>
              </a:ext>
            </a:extLst>
          </xdr:cNvPr>
          <xdr:cNvSpPr/>
        </xdr:nvSpPr>
        <xdr:spPr>
          <a:xfrm>
            <a:off x="10713587" y="6125937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13" name="Arrow: Down 12">
            <a:extLst>
              <a:ext uri="{FF2B5EF4-FFF2-40B4-BE49-F238E27FC236}">
                <a16:creationId xmlns:a16="http://schemas.microsoft.com/office/drawing/2014/main" id="{DBE87AFD-E250-956A-9623-EE8CB76FE8E7}"/>
              </a:ext>
            </a:extLst>
          </xdr:cNvPr>
          <xdr:cNvSpPr/>
        </xdr:nvSpPr>
        <xdr:spPr>
          <a:xfrm>
            <a:off x="10717667" y="6180357"/>
            <a:ext cx="89807" cy="254454"/>
          </a:xfrm>
          <a:prstGeom prst="downArrow">
            <a:avLst>
              <a:gd name="adj1" fmla="val 50000"/>
              <a:gd name="adj2" fmla="val 84090"/>
            </a:avLst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>
    <xdr:from>
      <xdr:col>8</xdr:col>
      <xdr:colOff>145676</xdr:colOff>
      <xdr:row>19</xdr:row>
      <xdr:rowOff>165707</xdr:rowOff>
    </xdr:from>
    <xdr:to>
      <xdr:col>16</xdr:col>
      <xdr:colOff>472048</xdr:colOff>
      <xdr:row>37</xdr:row>
      <xdr:rowOff>67235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85C1546-5116-997A-7D9D-7E80C104B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123264</xdr:colOff>
      <xdr:row>19</xdr:row>
      <xdr:rowOff>190220</xdr:rowOff>
    </xdr:from>
    <xdr:to>
      <xdr:col>24</xdr:col>
      <xdr:colOff>366292</xdr:colOff>
      <xdr:row>37</xdr:row>
      <xdr:rowOff>30817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F31CF4F-F777-57AC-2F14-185446E195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141473</xdr:colOff>
      <xdr:row>38</xdr:row>
      <xdr:rowOff>144692</xdr:rowOff>
    </xdr:from>
    <xdr:to>
      <xdr:col>16</xdr:col>
      <xdr:colOff>460140</xdr:colOff>
      <xdr:row>56</xdr:row>
      <xdr:rowOff>41319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2ACFD4A-76B7-40FE-02B3-98F23D01A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102253</xdr:colOff>
      <xdr:row>56</xdr:row>
      <xdr:rowOff>125783</xdr:rowOff>
    </xdr:from>
    <xdr:to>
      <xdr:col>16</xdr:col>
      <xdr:colOff>428625</xdr:colOff>
      <xdr:row>78</xdr:row>
      <xdr:rowOff>43295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76B4896-8CC0-5A96-49F8-3E8F9423E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65592</xdr:colOff>
      <xdr:row>64</xdr:row>
      <xdr:rowOff>161491</xdr:rowOff>
    </xdr:from>
    <xdr:to>
      <xdr:col>10</xdr:col>
      <xdr:colOff>297873</xdr:colOff>
      <xdr:row>70</xdr:row>
      <xdr:rowOff>40049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8B9C82D-80A1-4FCB-B88D-E6EFA2D6905B}"/>
            </a:ext>
          </a:extLst>
        </xdr:cNvPr>
        <xdr:cNvGrpSpPr/>
      </xdr:nvGrpSpPr>
      <xdr:grpSpPr>
        <a:xfrm>
          <a:off x="7037892" y="12524941"/>
          <a:ext cx="841881" cy="1031083"/>
          <a:chOff x="10467975" y="3924300"/>
          <a:chExt cx="619125" cy="828675"/>
        </a:xfrm>
      </xdr:grpSpPr>
      <xdr:sp macro="" textlink="">
        <xdr:nvSpPr>
          <xdr:cNvPr id="23" name="Oval 22">
            <a:extLst>
              <a:ext uri="{FF2B5EF4-FFF2-40B4-BE49-F238E27FC236}">
                <a16:creationId xmlns:a16="http://schemas.microsoft.com/office/drawing/2014/main" id="{0513A1F4-78AE-3204-56BB-6EA17CD41AD6}"/>
              </a:ext>
            </a:extLst>
          </xdr:cNvPr>
          <xdr:cNvSpPr/>
        </xdr:nvSpPr>
        <xdr:spPr>
          <a:xfrm>
            <a:off x="10525126" y="4219575"/>
            <a:ext cx="495300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1A7B0CAC-D3B2-C6B2-B6E0-7B70494F3E5F}"/>
              </a:ext>
            </a:extLst>
          </xdr:cNvPr>
          <xdr:cNvCxnSpPr/>
        </xdr:nvCxnSpPr>
        <xdr:spPr>
          <a:xfrm flipH="1">
            <a:off x="10467975" y="47529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5" name="Arrow: Down 24">
            <a:extLst>
              <a:ext uri="{FF2B5EF4-FFF2-40B4-BE49-F238E27FC236}">
                <a16:creationId xmlns:a16="http://schemas.microsoft.com/office/drawing/2014/main" id="{A8340CBA-0D87-DE3E-2407-FB3A551D8312}"/>
              </a:ext>
            </a:extLst>
          </xdr:cNvPr>
          <xdr:cNvSpPr/>
        </xdr:nvSpPr>
        <xdr:spPr>
          <a:xfrm>
            <a:off x="10639425" y="3924300"/>
            <a:ext cx="257175" cy="257175"/>
          </a:xfrm>
          <a:prstGeom prst="down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986421FD-1372-4484-51C0-B682D0079861}"/>
              </a:ext>
            </a:extLst>
          </xdr:cNvPr>
          <xdr:cNvCxnSpPr/>
        </xdr:nvCxnSpPr>
        <xdr:spPr>
          <a:xfrm flipH="1">
            <a:off x="10467975" y="4181475"/>
            <a:ext cx="619125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44821</xdr:colOff>
      <xdr:row>79</xdr:row>
      <xdr:rowOff>138545</xdr:rowOff>
    </xdr:from>
    <xdr:to>
      <xdr:col>16</xdr:col>
      <xdr:colOff>406977</xdr:colOff>
      <xdr:row>100</xdr:row>
      <xdr:rowOff>77932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28B9A6A-5F6B-1472-F780-F9237F69D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458180</xdr:colOff>
      <xdr:row>84</xdr:row>
      <xdr:rowOff>171654</xdr:rowOff>
    </xdr:from>
    <xdr:to>
      <xdr:col>11</xdr:col>
      <xdr:colOff>337157</xdr:colOff>
      <xdr:row>88</xdr:row>
      <xdr:rowOff>71615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213AD0B-2287-E2C9-0F39-33975FEC026A}"/>
            </a:ext>
          </a:extLst>
        </xdr:cNvPr>
        <xdr:cNvGrpSpPr/>
      </xdr:nvGrpSpPr>
      <xdr:grpSpPr>
        <a:xfrm>
          <a:off x="8040080" y="16364154"/>
          <a:ext cx="488577" cy="681011"/>
          <a:chOff x="10514921" y="5772150"/>
          <a:chExt cx="494619" cy="662661"/>
        </a:xfrm>
      </xdr:grpSpPr>
      <xdr:sp macro="" textlink="">
        <xdr:nvSpPr>
          <xdr:cNvPr id="28" name="Oval 27">
            <a:extLst>
              <a:ext uri="{FF2B5EF4-FFF2-40B4-BE49-F238E27FC236}">
                <a16:creationId xmlns:a16="http://schemas.microsoft.com/office/drawing/2014/main" id="{383397F7-2097-2BF2-028C-47BA097A14BC}"/>
              </a:ext>
            </a:extLst>
          </xdr:cNvPr>
          <xdr:cNvSpPr/>
        </xdr:nvSpPr>
        <xdr:spPr>
          <a:xfrm>
            <a:off x="10514921" y="5772150"/>
            <a:ext cx="494619" cy="495300"/>
          </a:xfrm>
          <a:prstGeom prst="ellipse">
            <a:avLst/>
          </a:prstGeom>
          <a:noFill/>
          <a:ln w="76200"/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29" name="Oval 28">
            <a:extLst>
              <a:ext uri="{FF2B5EF4-FFF2-40B4-BE49-F238E27FC236}">
                <a16:creationId xmlns:a16="http://schemas.microsoft.com/office/drawing/2014/main" id="{0E52B18D-EF5D-0107-46F7-FCB6CF466D7D}"/>
              </a:ext>
            </a:extLst>
          </xdr:cNvPr>
          <xdr:cNvSpPr/>
        </xdr:nvSpPr>
        <xdr:spPr>
          <a:xfrm>
            <a:off x="10713587" y="5812972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30" name="Oval 29">
            <a:extLst>
              <a:ext uri="{FF2B5EF4-FFF2-40B4-BE49-F238E27FC236}">
                <a16:creationId xmlns:a16="http://schemas.microsoft.com/office/drawing/2014/main" id="{4BBA702A-2ED5-7EFD-2AA6-50CAB6081E23}"/>
              </a:ext>
            </a:extLst>
          </xdr:cNvPr>
          <xdr:cNvSpPr/>
        </xdr:nvSpPr>
        <xdr:spPr>
          <a:xfrm>
            <a:off x="10713587" y="6125937"/>
            <a:ext cx="104774" cy="104774"/>
          </a:xfrm>
          <a:prstGeom prst="ellipse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  <xdr:sp macro="" textlink="">
        <xdr:nvSpPr>
          <xdr:cNvPr id="31" name="Arrow: Down 30">
            <a:extLst>
              <a:ext uri="{FF2B5EF4-FFF2-40B4-BE49-F238E27FC236}">
                <a16:creationId xmlns:a16="http://schemas.microsoft.com/office/drawing/2014/main" id="{4FEE65A5-902F-1144-F7A1-8DD121BFCFCA}"/>
              </a:ext>
            </a:extLst>
          </xdr:cNvPr>
          <xdr:cNvSpPr/>
        </xdr:nvSpPr>
        <xdr:spPr>
          <a:xfrm>
            <a:off x="10717667" y="6180357"/>
            <a:ext cx="89807" cy="254454"/>
          </a:xfrm>
          <a:prstGeom prst="downArrow">
            <a:avLst>
              <a:gd name="adj1" fmla="val 50000"/>
              <a:gd name="adj2" fmla="val 84090"/>
            </a:avLst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hu-HU" sz="1100"/>
          </a:p>
        </xdr:txBody>
      </xdr:sp>
    </xdr:grpSp>
    <xdr:clientData/>
  </xdr:twoCellAnchor>
  <xdr:twoCellAnchor>
    <xdr:from>
      <xdr:col>11</xdr:col>
      <xdr:colOff>152768</xdr:colOff>
      <xdr:row>105</xdr:row>
      <xdr:rowOff>103909</xdr:rowOff>
    </xdr:from>
    <xdr:to>
      <xdr:col>17</xdr:col>
      <xdr:colOff>363682</xdr:colOff>
      <xdr:row>128</xdr:row>
      <xdr:rowOff>86591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6A03EB80-FB8B-970D-F337-9145D8FF4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347660</xdr:colOff>
      <xdr:row>106</xdr:row>
      <xdr:rowOff>40047</xdr:rowOff>
    </xdr:from>
    <xdr:to>
      <xdr:col>17</xdr:col>
      <xdr:colOff>248644</xdr:colOff>
      <xdr:row>110</xdr:row>
      <xdr:rowOff>95033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BA13577-71D3-2F9E-E3F6-54B914256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74" y="20432206"/>
          <a:ext cx="550415" cy="825645"/>
        </a:xfrm>
        <a:prstGeom prst="rect">
          <a:avLst/>
        </a:prstGeom>
      </xdr:spPr>
    </xdr:pic>
    <xdr:clientData/>
  </xdr:twoCellAnchor>
  <xdr:twoCellAnchor editAs="oneCell">
    <xdr:from>
      <xdr:col>6</xdr:col>
      <xdr:colOff>-1</xdr:colOff>
      <xdr:row>112</xdr:row>
      <xdr:rowOff>173181</xdr:rowOff>
    </xdr:from>
    <xdr:to>
      <xdr:col>6</xdr:col>
      <xdr:colOff>557126</xdr:colOff>
      <xdr:row>117</xdr:row>
      <xdr:rowOff>16835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428AE81-CAE7-355D-3FB0-FB3D2C627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8681" y="4398817"/>
          <a:ext cx="552797" cy="831273"/>
        </a:xfrm>
        <a:prstGeom prst="rect">
          <a:avLst/>
        </a:prstGeom>
      </xdr:spPr>
    </xdr:pic>
    <xdr:clientData/>
  </xdr:twoCellAnchor>
  <xdr:twoCellAnchor>
    <xdr:from>
      <xdr:col>9</xdr:col>
      <xdr:colOff>239524</xdr:colOff>
      <xdr:row>133</xdr:row>
      <xdr:rowOff>16527</xdr:rowOff>
    </xdr:from>
    <xdr:to>
      <xdr:col>15</xdr:col>
      <xdr:colOff>389659</xdr:colOff>
      <xdr:row>148</xdr:row>
      <xdr:rowOff>57009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A55DEC6-9BB0-26D9-8A08-7C56EB1C3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493569</xdr:colOff>
      <xdr:row>105</xdr:row>
      <xdr:rowOff>106938</xdr:rowOff>
    </xdr:from>
    <xdr:to>
      <xdr:col>23</xdr:col>
      <xdr:colOff>96981</xdr:colOff>
      <xdr:row>128</xdr:row>
      <xdr:rowOff>69272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8DB47F-E147-2E08-8FA8-D4BF3DFE0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9525</xdr:colOff>
      <xdr:row>5</xdr:row>
      <xdr:rowOff>28576</xdr:rowOff>
    </xdr:from>
    <xdr:to>
      <xdr:col>0</xdr:col>
      <xdr:colOff>585978</xdr:colOff>
      <xdr:row>13</xdr:row>
      <xdr:rowOff>176214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ACAB1DF-78F5-A46F-CBE0-7529C8149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000126"/>
          <a:ext cx="576453" cy="169545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34</xdr:row>
      <xdr:rowOff>23814</xdr:rowOff>
    </xdr:from>
    <xdr:to>
      <xdr:col>2</xdr:col>
      <xdr:colOff>224267</xdr:colOff>
      <xdr:row>37</xdr:row>
      <xdr:rowOff>103910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5F81AFA-7BD5-2137-200C-0826AC844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6619877"/>
          <a:ext cx="1514472" cy="666749"/>
        </a:xfrm>
        <a:prstGeom prst="rect">
          <a:avLst/>
        </a:prstGeom>
      </xdr:spPr>
    </xdr:pic>
    <xdr:clientData/>
  </xdr:twoCellAnchor>
  <xdr:twoCellAnchor editAs="oneCell">
    <xdr:from>
      <xdr:col>0</xdr:col>
      <xdr:colOff>321469</xdr:colOff>
      <xdr:row>40</xdr:row>
      <xdr:rowOff>107156</xdr:rowOff>
    </xdr:from>
    <xdr:to>
      <xdr:col>1</xdr:col>
      <xdr:colOff>390317</xdr:colOff>
      <xdr:row>47</xdr:row>
      <xdr:rowOff>183355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0679CF6-4B2E-9CD3-1BD0-35D523330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9" y="7881937"/>
          <a:ext cx="676067" cy="1433512"/>
        </a:xfrm>
        <a:prstGeom prst="rect">
          <a:avLst/>
        </a:prstGeom>
      </xdr:spPr>
    </xdr:pic>
    <xdr:clientData/>
  </xdr:twoCellAnchor>
  <xdr:twoCellAnchor editAs="oneCell">
    <xdr:from>
      <xdr:col>1</xdr:col>
      <xdr:colOff>103909</xdr:colOff>
      <xdr:row>139</xdr:row>
      <xdr:rowOff>117979</xdr:rowOff>
    </xdr:from>
    <xdr:to>
      <xdr:col>3</xdr:col>
      <xdr:colOff>49789</xdr:colOff>
      <xdr:row>144</xdr:row>
      <xdr:rowOff>103367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4B6F03E-9B7F-0739-E396-B5353C382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" y="26710047"/>
          <a:ext cx="1781608" cy="946547"/>
        </a:xfrm>
        <a:prstGeom prst="rect">
          <a:avLst/>
        </a:prstGeom>
      </xdr:spPr>
    </xdr:pic>
    <xdr:clientData/>
  </xdr:twoCellAnchor>
  <xdr:twoCellAnchor>
    <xdr:from>
      <xdr:col>8</xdr:col>
      <xdr:colOff>470297</xdr:colOff>
      <xdr:row>151</xdr:row>
      <xdr:rowOff>98821</xdr:rowOff>
    </xdr:from>
    <xdr:to>
      <xdr:col>16</xdr:col>
      <xdr:colOff>5953</xdr:colOff>
      <xdr:row>165</xdr:row>
      <xdr:rowOff>139302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50DA5AC-263D-7375-7D17-94072812F9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77932</xdr:colOff>
      <xdr:row>160</xdr:row>
      <xdr:rowOff>0</xdr:rowOff>
    </xdr:from>
    <xdr:to>
      <xdr:col>3</xdr:col>
      <xdr:colOff>58694</xdr:colOff>
      <xdr:row>163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A936AC1-AE4D-4952-AEFB-89B24BDD9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068" y="30783068"/>
          <a:ext cx="181649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44E21-49A9-4414-97FC-28A69F52329E}">
  <dimension ref="B1:AB175"/>
  <sheetViews>
    <sheetView tabSelected="1" topLeftCell="A146" zoomScaleNormal="100" workbookViewId="0">
      <selection activeCell="X152" sqref="X152"/>
    </sheetView>
  </sheetViews>
  <sheetFormatPr defaultRowHeight="15" x14ac:dyDescent="0.25"/>
  <cols>
    <col min="2" max="3" width="13.7109375" customWidth="1"/>
    <col min="4" max="4" width="17.5703125" customWidth="1"/>
    <col min="5" max="5" width="13.42578125" customWidth="1"/>
    <col min="6" max="6" width="9.5703125" bestFit="1" customWidth="1"/>
    <col min="12" max="12" width="9.140625" customWidth="1"/>
    <col min="13" max="13" width="8.42578125" customWidth="1"/>
    <col min="14" max="14" width="12.42578125" customWidth="1"/>
    <col min="17" max="17" width="9.7109375" customWidth="1"/>
    <col min="18" max="18" width="9.5703125" customWidth="1"/>
    <col min="20" max="20" width="5.140625" customWidth="1"/>
    <col min="21" max="21" width="17.140625" customWidth="1"/>
    <col min="25" max="25" width="7.85546875" customWidth="1"/>
    <col min="27" max="27" width="11.28515625" customWidth="1"/>
  </cols>
  <sheetData>
    <row r="1" spans="2:28" x14ac:dyDescent="0.25">
      <c r="F1" s="38"/>
    </row>
    <row r="2" spans="2:28" x14ac:dyDescent="0.25">
      <c r="B2" s="36" t="s">
        <v>41</v>
      </c>
      <c r="F2" s="40"/>
      <c r="H2" s="23" t="s">
        <v>51</v>
      </c>
      <c r="I2" s="23"/>
    </row>
    <row r="3" spans="2:28" x14ac:dyDescent="0.25">
      <c r="B3" t="s">
        <v>44</v>
      </c>
      <c r="F3" s="41"/>
      <c r="H3" t="s">
        <v>40</v>
      </c>
    </row>
    <row r="4" spans="2:28" x14ac:dyDescent="0.25">
      <c r="F4" s="42"/>
    </row>
    <row r="5" spans="2:28" ht="15.75" thickBot="1" x14ac:dyDescent="0.3"/>
    <row r="6" spans="2:28" ht="15.75" thickBot="1" x14ac:dyDescent="0.3">
      <c r="B6" s="2" t="s">
        <v>3</v>
      </c>
      <c r="C6" s="3"/>
      <c r="D6" s="3"/>
      <c r="E6" s="3"/>
      <c r="F6" s="3"/>
      <c r="G6" s="3"/>
      <c r="H6" s="3"/>
      <c r="I6" s="5"/>
      <c r="AB6" s="12"/>
    </row>
    <row r="7" spans="2:28" x14ac:dyDescent="0.25">
      <c r="B7" s="2"/>
      <c r="C7" s="10" t="s">
        <v>8</v>
      </c>
      <c r="D7" s="10" t="s">
        <v>2</v>
      </c>
      <c r="E7" s="10" t="s">
        <v>0</v>
      </c>
      <c r="F7" s="10" t="s">
        <v>1</v>
      </c>
      <c r="G7" s="10" t="s">
        <v>4</v>
      </c>
      <c r="H7" s="10" t="s">
        <v>5</v>
      </c>
      <c r="I7" s="19" t="s">
        <v>6</v>
      </c>
      <c r="J7" s="12"/>
      <c r="K7" s="12"/>
      <c r="AA7" s="28"/>
      <c r="AB7" s="12"/>
    </row>
    <row r="8" spans="2:28" ht="15.75" thickBot="1" x14ac:dyDescent="0.3">
      <c r="B8" s="47" t="s">
        <v>42</v>
      </c>
      <c r="C8" s="14">
        <v>74.5</v>
      </c>
      <c r="D8" s="14">
        <v>80.63</v>
      </c>
      <c r="E8" s="14">
        <v>86.62</v>
      </c>
      <c r="F8" s="14">
        <v>87.71</v>
      </c>
      <c r="G8" s="14">
        <v>88.17</v>
      </c>
      <c r="H8" s="14">
        <v>88.55</v>
      </c>
      <c r="I8" s="21">
        <v>88.67</v>
      </c>
      <c r="J8" s="12"/>
      <c r="K8" s="12"/>
      <c r="AA8" s="29"/>
      <c r="AB8" s="12"/>
    </row>
    <row r="9" spans="2:28" x14ac:dyDescent="0.25">
      <c r="B9" s="40"/>
      <c r="C9" s="12"/>
      <c r="D9" s="12"/>
      <c r="E9" s="12"/>
      <c r="F9" s="12"/>
      <c r="G9" s="12"/>
      <c r="H9" s="12"/>
      <c r="I9" s="12"/>
      <c r="J9" s="12"/>
      <c r="K9" s="12"/>
      <c r="AA9" s="1"/>
      <c r="AB9" s="12"/>
    </row>
    <row r="10" spans="2:28" x14ac:dyDescent="0.25">
      <c r="B10" s="41"/>
      <c r="C10" s="12"/>
      <c r="D10" s="12"/>
      <c r="E10" s="12"/>
      <c r="F10" s="12"/>
      <c r="G10" s="12"/>
      <c r="H10" s="12"/>
      <c r="I10" s="12"/>
      <c r="J10" s="12"/>
      <c r="K10" s="12"/>
      <c r="AA10" s="1"/>
      <c r="AB10" s="12"/>
    </row>
    <row r="11" spans="2:28" x14ac:dyDescent="0.25">
      <c r="B11" s="42"/>
      <c r="C11" s="12"/>
      <c r="D11" s="12"/>
      <c r="E11" s="12"/>
      <c r="F11" s="12"/>
      <c r="G11" s="12"/>
      <c r="H11" s="12"/>
      <c r="I11" s="12"/>
      <c r="J11" s="12"/>
      <c r="K11" s="12"/>
    </row>
    <row r="13" spans="2:28" ht="15.75" thickBot="1" x14ac:dyDescent="0.3">
      <c r="B13" t="s">
        <v>7</v>
      </c>
    </row>
    <row r="14" spans="2:28" x14ac:dyDescent="0.25">
      <c r="B14" s="2"/>
      <c r="C14" s="10" t="s">
        <v>0</v>
      </c>
      <c r="D14" s="10" t="s">
        <v>1</v>
      </c>
      <c r="E14" s="10" t="s">
        <v>4</v>
      </c>
      <c r="F14" s="10" t="s">
        <v>5</v>
      </c>
      <c r="G14" s="19" t="s">
        <v>6</v>
      </c>
      <c r="H14" s="12"/>
      <c r="I14" s="12"/>
      <c r="J14" s="12"/>
    </row>
    <row r="15" spans="2:28" ht="15.75" thickBot="1" x14ac:dyDescent="0.3">
      <c r="B15" s="47" t="s">
        <v>42</v>
      </c>
      <c r="C15" s="14">
        <f t="shared" ref="C15:G15" si="0">+E8-D8</f>
        <v>5.9900000000000091</v>
      </c>
      <c r="D15" s="14">
        <f t="shared" si="0"/>
        <v>1.0899999999999892</v>
      </c>
      <c r="E15" s="14">
        <f t="shared" si="0"/>
        <v>0.46000000000000796</v>
      </c>
      <c r="F15" s="14">
        <f t="shared" si="0"/>
        <v>0.37999999999999545</v>
      </c>
      <c r="G15" s="21">
        <f t="shared" si="0"/>
        <v>0.12000000000000455</v>
      </c>
      <c r="H15" s="12"/>
      <c r="I15" s="12"/>
      <c r="J15" s="12"/>
    </row>
    <row r="16" spans="2:28" x14ac:dyDescent="0.25">
      <c r="B16" s="40"/>
      <c r="C16" s="12"/>
      <c r="D16" s="12"/>
      <c r="E16" s="12"/>
      <c r="F16" s="12"/>
      <c r="G16" s="12"/>
      <c r="H16" s="12"/>
      <c r="I16" s="12"/>
      <c r="J16" s="12"/>
    </row>
    <row r="17" spans="2:17" x14ac:dyDescent="0.25">
      <c r="B17" s="41"/>
      <c r="C17" s="12"/>
      <c r="D17" s="12"/>
      <c r="E17" s="12"/>
      <c r="F17" s="12"/>
      <c r="G17" s="12"/>
      <c r="H17" s="12"/>
      <c r="I17" s="12"/>
      <c r="J17" s="12"/>
    </row>
    <row r="18" spans="2:17" x14ac:dyDescent="0.25">
      <c r="B18" s="42"/>
      <c r="C18" s="12"/>
      <c r="D18" s="12"/>
      <c r="E18" s="12"/>
      <c r="F18" s="12"/>
      <c r="G18" s="12"/>
      <c r="H18" s="12"/>
      <c r="I18" s="12"/>
      <c r="J18" s="12"/>
    </row>
    <row r="20" spans="2:17" x14ac:dyDescent="0.25">
      <c r="O20" s="12"/>
      <c r="P20" s="12"/>
      <c r="Q20" s="12"/>
    </row>
    <row r="21" spans="2:17" ht="15.75" thickBot="1" x14ac:dyDescent="0.3">
      <c r="O21" s="12"/>
      <c r="P21" s="12"/>
      <c r="Q21" s="12"/>
    </row>
    <row r="22" spans="2:17" x14ac:dyDescent="0.25">
      <c r="B22" s="2"/>
      <c r="C22" s="3" t="s">
        <v>12</v>
      </c>
      <c r="D22" s="3"/>
      <c r="E22" s="3"/>
      <c r="F22" s="3"/>
      <c r="G22" s="5"/>
    </row>
    <row r="23" spans="2:17" ht="15.75" thickBot="1" x14ac:dyDescent="0.3">
      <c r="B23" s="6"/>
      <c r="C23" t="s">
        <v>15</v>
      </c>
      <c r="G23" s="7"/>
    </row>
    <row r="24" spans="2:17" x14ac:dyDescent="0.25">
      <c r="B24" s="6"/>
      <c r="C24" s="2"/>
      <c r="D24" s="10" t="s">
        <v>9</v>
      </c>
      <c r="E24" s="10" t="s">
        <v>10</v>
      </c>
      <c r="F24" s="11" t="s">
        <v>11</v>
      </c>
      <c r="G24" s="7"/>
    </row>
    <row r="25" spans="2:17" x14ac:dyDescent="0.25">
      <c r="B25" s="6"/>
      <c r="C25" s="37" t="s">
        <v>42</v>
      </c>
      <c r="D25" s="12">
        <v>16.8</v>
      </c>
      <c r="E25" s="12">
        <v>16.3</v>
      </c>
      <c r="F25" s="13">
        <f>AVERAGE(D25:E25)</f>
        <v>16.55</v>
      </c>
      <c r="G25" s="7"/>
    </row>
    <row r="26" spans="2:17" ht="15.75" thickBot="1" x14ac:dyDescent="0.3">
      <c r="B26" s="6"/>
      <c r="C26" s="33" t="s">
        <v>43</v>
      </c>
      <c r="D26" s="14"/>
      <c r="E26" s="14"/>
      <c r="F26" s="15">
        <v>20.95</v>
      </c>
      <c r="G26" s="7"/>
    </row>
    <row r="27" spans="2:17" x14ac:dyDescent="0.25">
      <c r="B27" s="6"/>
      <c r="C27" s="41"/>
      <c r="D27" s="12"/>
      <c r="E27" s="12"/>
      <c r="F27" s="48"/>
      <c r="G27" s="7"/>
    </row>
    <row r="28" spans="2:17" x14ac:dyDescent="0.25">
      <c r="B28" s="6"/>
      <c r="C28" s="42"/>
      <c r="D28" s="12"/>
      <c r="E28" s="12"/>
      <c r="F28" s="48"/>
      <c r="G28" s="7"/>
    </row>
    <row r="29" spans="2:17" x14ac:dyDescent="0.25">
      <c r="B29" s="6"/>
      <c r="D29" s="12"/>
      <c r="E29" s="12"/>
      <c r="F29" s="12"/>
      <c r="G29" s="7"/>
    </row>
    <row r="30" spans="2:17" ht="15.75" thickBot="1" x14ac:dyDescent="0.3">
      <c r="B30" s="6"/>
      <c r="C30" t="s">
        <v>32</v>
      </c>
      <c r="D30" s="12"/>
      <c r="E30" s="12"/>
      <c r="F30" s="12"/>
      <c r="G30" s="7"/>
      <c r="O30" s="12"/>
      <c r="P30" s="12"/>
      <c r="Q30" s="12"/>
    </row>
    <row r="31" spans="2:17" x14ac:dyDescent="0.25">
      <c r="B31" s="6"/>
      <c r="C31" s="2"/>
      <c r="D31" s="10" t="s">
        <v>9</v>
      </c>
      <c r="E31" s="10" t="s">
        <v>10</v>
      </c>
      <c r="F31" s="11" t="s">
        <v>11</v>
      </c>
      <c r="G31" s="7"/>
    </row>
    <row r="32" spans="2:17" x14ac:dyDescent="0.25">
      <c r="B32" s="6"/>
      <c r="C32" s="37" t="s">
        <v>42</v>
      </c>
      <c r="D32" s="49">
        <v>2.8</v>
      </c>
      <c r="E32" s="49">
        <v>2.8</v>
      </c>
      <c r="F32" s="16">
        <f>AVERAGE(D32:E32)</f>
        <v>2.8</v>
      </c>
      <c r="G32" s="7"/>
    </row>
    <row r="33" spans="2:7" ht="15.75" thickBot="1" x14ac:dyDescent="0.3">
      <c r="B33" s="6"/>
      <c r="C33" s="33" t="s">
        <v>43</v>
      </c>
      <c r="D33" s="17"/>
      <c r="E33" s="17"/>
      <c r="F33" s="18">
        <v>2.6</v>
      </c>
      <c r="G33" s="7"/>
    </row>
    <row r="34" spans="2:7" x14ac:dyDescent="0.25">
      <c r="B34" s="6"/>
      <c r="C34" s="41"/>
      <c r="D34" s="49"/>
      <c r="E34" s="49"/>
      <c r="F34" s="50"/>
      <c r="G34" s="7"/>
    </row>
    <row r="35" spans="2:7" x14ac:dyDescent="0.25">
      <c r="B35" s="6"/>
      <c r="C35" s="42"/>
      <c r="D35" s="49"/>
      <c r="E35" s="49"/>
      <c r="F35" s="50"/>
      <c r="G35" s="7"/>
    </row>
    <row r="36" spans="2:7" ht="15.75" thickBot="1" x14ac:dyDescent="0.3">
      <c r="B36" s="8"/>
      <c r="C36" s="4"/>
      <c r="D36" s="14"/>
      <c r="E36" s="14"/>
      <c r="F36" s="14"/>
      <c r="G36" s="9"/>
    </row>
    <row r="40" spans="2:7" ht="15.75" thickBot="1" x14ac:dyDescent="0.3"/>
    <row r="41" spans="2:7" x14ac:dyDescent="0.25">
      <c r="B41" s="2"/>
      <c r="C41" s="3" t="s">
        <v>13</v>
      </c>
      <c r="D41" s="3"/>
      <c r="E41" s="3"/>
      <c r="F41" s="3"/>
      <c r="G41" s="5"/>
    </row>
    <row r="42" spans="2:7" ht="15.75" thickBot="1" x14ac:dyDescent="0.3">
      <c r="B42" s="6"/>
      <c r="C42" t="s">
        <v>14</v>
      </c>
      <c r="G42" s="7"/>
    </row>
    <row r="43" spans="2:7" x14ac:dyDescent="0.25">
      <c r="B43" s="6"/>
      <c r="C43" s="2"/>
      <c r="D43" s="10" t="s">
        <v>9</v>
      </c>
      <c r="E43" s="10" t="s">
        <v>10</v>
      </c>
      <c r="F43" s="11" t="s">
        <v>11</v>
      </c>
      <c r="G43" s="7"/>
    </row>
    <row r="44" spans="2:7" x14ac:dyDescent="0.25">
      <c r="B44" s="6"/>
      <c r="C44" s="37" t="s">
        <v>42</v>
      </c>
      <c r="D44" s="12">
        <v>14.2</v>
      </c>
      <c r="E44" s="12">
        <v>11</v>
      </c>
      <c r="F44" s="13">
        <f>AVERAGE(D44:E44)</f>
        <v>12.6</v>
      </c>
      <c r="G44" s="7"/>
    </row>
    <row r="45" spans="2:7" ht="15.75" thickBot="1" x14ac:dyDescent="0.3">
      <c r="B45" s="6"/>
      <c r="C45" s="33" t="s">
        <v>43</v>
      </c>
      <c r="D45" s="14"/>
      <c r="E45" s="14"/>
      <c r="F45" s="15">
        <v>17.799999999999997</v>
      </c>
      <c r="G45" s="7"/>
    </row>
    <row r="46" spans="2:7" x14ac:dyDescent="0.25">
      <c r="B46" s="6"/>
      <c r="C46" s="41"/>
      <c r="D46" s="12"/>
      <c r="E46" s="12"/>
      <c r="F46" s="48"/>
      <c r="G46" s="7"/>
    </row>
    <row r="47" spans="2:7" x14ac:dyDescent="0.25">
      <c r="B47" s="6"/>
      <c r="C47" s="42"/>
      <c r="D47" s="12"/>
      <c r="E47" s="12"/>
      <c r="F47" s="48"/>
      <c r="G47" s="7"/>
    </row>
    <row r="48" spans="2:7" ht="15.75" thickBot="1" x14ac:dyDescent="0.3">
      <c r="B48" s="8"/>
      <c r="C48" s="4"/>
      <c r="D48" s="4"/>
      <c r="E48" s="4"/>
      <c r="F48" s="4"/>
      <c r="G48" s="9"/>
    </row>
    <row r="59" spans="2:7" ht="15.75" thickBot="1" x14ac:dyDescent="0.3"/>
    <row r="60" spans="2:7" x14ac:dyDescent="0.25">
      <c r="B60" s="2"/>
      <c r="C60" s="3" t="s">
        <v>17</v>
      </c>
      <c r="D60" s="10"/>
      <c r="E60" s="10"/>
      <c r="F60" s="10"/>
      <c r="G60" s="5"/>
    </row>
    <row r="61" spans="2:7" ht="15.75" thickBot="1" x14ac:dyDescent="0.3">
      <c r="B61" s="6"/>
      <c r="C61" s="1" t="s">
        <v>31</v>
      </c>
      <c r="D61" s="12"/>
      <c r="E61" s="12"/>
      <c r="F61" s="12"/>
      <c r="G61" s="7"/>
    </row>
    <row r="62" spans="2:7" x14ac:dyDescent="0.25">
      <c r="B62" s="6"/>
      <c r="C62" s="2"/>
      <c r="D62" s="10" t="s">
        <v>28</v>
      </c>
      <c r="E62" s="10" t="s">
        <v>29</v>
      </c>
      <c r="F62" s="19" t="s">
        <v>30</v>
      </c>
      <c r="G62" s="7"/>
    </row>
    <row r="63" spans="2:7" x14ac:dyDescent="0.25">
      <c r="B63" s="6"/>
      <c r="C63" s="37" t="s">
        <v>42</v>
      </c>
      <c r="D63" s="12">
        <v>15.5</v>
      </c>
      <c r="E63" s="12">
        <v>16.87</v>
      </c>
      <c r="F63" s="20">
        <v>17.3</v>
      </c>
      <c r="G63" s="7"/>
    </row>
    <row r="64" spans="2:7" ht="15.75" thickBot="1" x14ac:dyDescent="0.3">
      <c r="B64" s="6"/>
      <c r="C64" s="33" t="s">
        <v>43</v>
      </c>
      <c r="D64" s="14">
        <v>4.09</v>
      </c>
      <c r="E64" s="14">
        <v>6.49</v>
      </c>
      <c r="F64" s="21">
        <v>6.69</v>
      </c>
      <c r="G64" s="7"/>
    </row>
    <row r="65" spans="2:7" x14ac:dyDescent="0.25">
      <c r="B65" s="6"/>
      <c r="C65" s="41"/>
      <c r="D65" s="12"/>
      <c r="E65" s="12"/>
      <c r="F65" s="12"/>
      <c r="G65" s="7"/>
    </row>
    <row r="66" spans="2:7" x14ac:dyDescent="0.25">
      <c r="B66" s="6"/>
      <c r="C66" s="42"/>
      <c r="D66" s="12"/>
      <c r="E66" s="12"/>
      <c r="F66" s="12"/>
      <c r="G66" s="7"/>
    </row>
    <row r="67" spans="2:7" ht="15.75" thickBot="1" x14ac:dyDescent="0.3">
      <c r="B67" s="8"/>
      <c r="C67" s="4"/>
      <c r="D67" s="14"/>
      <c r="E67" s="14"/>
      <c r="F67" s="14"/>
      <c r="G67" s="9"/>
    </row>
    <row r="68" spans="2:7" x14ac:dyDescent="0.25">
      <c r="C68" t="s">
        <v>39</v>
      </c>
    </row>
    <row r="83" spans="2:7" ht="15.75" thickBot="1" x14ac:dyDescent="0.3"/>
    <row r="84" spans="2:7" x14ac:dyDescent="0.25">
      <c r="B84" s="2"/>
      <c r="C84" s="3" t="s">
        <v>16</v>
      </c>
      <c r="D84" s="10"/>
      <c r="E84" s="10"/>
      <c r="F84" s="10"/>
      <c r="G84" s="5"/>
    </row>
    <row r="85" spans="2:7" ht="15.75" thickBot="1" x14ac:dyDescent="0.3">
      <c r="B85" s="6"/>
      <c r="C85" s="30" t="s">
        <v>27</v>
      </c>
      <c r="D85" s="12"/>
      <c r="E85" s="12"/>
      <c r="F85" s="12"/>
      <c r="G85" s="7"/>
    </row>
    <row r="86" spans="2:7" x14ac:dyDescent="0.25">
      <c r="B86" s="6"/>
      <c r="C86" s="2"/>
      <c r="D86" s="10" t="s">
        <v>28</v>
      </c>
      <c r="E86" s="19" t="s">
        <v>30</v>
      </c>
      <c r="G86" s="7"/>
    </row>
    <row r="87" spans="2:7" x14ac:dyDescent="0.25">
      <c r="B87" s="6"/>
      <c r="C87" s="37" t="s">
        <v>42</v>
      </c>
      <c r="D87" s="12">
        <f t="shared" ref="D87:E87" si="1">+D95-50</f>
        <v>8.0600000000000023</v>
      </c>
      <c r="E87" s="20">
        <f t="shared" si="1"/>
        <v>8.5</v>
      </c>
      <c r="F87" s="31"/>
      <c r="G87" s="7"/>
    </row>
    <row r="88" spans="2:7" ht="15.75" thickBot="1" x14ac:dyDescent="0.3">
      <c r="B88" s="6"/>
      <c r="C88" s="33" t="s">
        <v>43</v>
      </c>
      <c r="D88" s="14">
        <v>2.9399999999999977</v>
      </c>
      <c r="E88" s="21">
        <v>3.4799999999999969</v>
      </c>
      <c r="F88" s="31"/>
      <c r="G88" s="7"/>
    </row>
    <row r="89" spans="2:7" x14ac:dyDescent="0.25">
      <c r="B89" s="6"/>
      <c r="C89" s="41"/>
      <c r="D89" s="12"/>
      <c r="E89" s="12"/>
      <c r="F89" s="31"/>
      <c r="G89" s="7"/>
    </row>
    <row r="90" spans="2:7" x14ac:dyDescent="0.25">
      <c r="B90" s="6"/>
      <c r="C90" s="42"/>
      <c r="D90" s="12"/>
      <c r="E90" s="12"/>
      <c r="F90" s="31"/>
      <c r="G90" s="7"/>
    </row>
    <row r="91" spans="2:7" ht="15.75" thickBot="1" x14ac:dyDescent="0.3">
      <c r="B91" s="8"/>
      <c r="C91" s="4"/>
      <c r="D91" s="4"/>
      <c r="E91" s="4"/>
      <c r="F91" s="4"/>
      <c r="G91" s="9"/>
    </row>
    <row r="92" spans="2:7" x14ac:dyDescent="0.25">
      <c r="C92" t="s">
        <v>39</v>
      </c>
    </row>
    <row r="93" spans="2:7" x14ac:dyDescent="0.25">
      <c r="B93" s="32" t="s">
        <v>33</v>
      </c>
      <c r="C93" s="32"/>
      <c r="D93" s="32"/>
      <c r="E93" s="32"/>
    </row>
    <row r="94" spans="2:7" x14ac:dyDescent="0.25">
      <c r="B94" s="32"/>
      <c r="C94" s="32"/>
      <c r="D94" s="51" t="s">
        <v>28</v>
      </c>
      <c r="E94" s="51" t="s">
        <v>30</v>
      </c>
    </row>
    <row r="95" spans="2:7" x14ac:dyDescent="0.25">
      <c r="B95" s="32"/>
      <c r="C95" s="52" t="s">
        <v>42</v>
      </c>
      <c r="D95" s="51">
        <v>58.06</v>
      </c>
      <c r="E95" s="51">
        <v>58.5</v>
      </c>
    </row>
    <row r="96" spans="2:7" x14ac:dyDescent="0.25">
      <c r="B96" s="32"/>
      <c r="C96" s="40"/>
      <c r="D96" s="51"/>
      <c r="E96" s="51"/>
    </row>
    <row r="97" spans="2:11" x14ac:dyDescent="0.25">
      <c r="B97" s="32"/>
      <c r="C97" s="40"/>
      <c r="D97" s="51"/>
      <c r="E97" s="51"/>
    </row>
    <row r="98" spans="2:11" x14ac:dyDescent="0.25">
      <c r="B98" s="32"/>
      <c r="C98" s="40"/>
      <c r="D98" s="51"/>
      <c r="E98" s="51"/>
    </row>
    <row r="110" spans="2:11" ht="15.75" thickBot="1" x14ac:dyDescent="0.3"/>
    <row r="111" spans="2:11" x14ac:dyDescent="0.25">
      <c r="B111" s="2"/>
      <c r="C111" s="3" t="s">
        <v>20</v>
      </c>
      <c r="D111" s="3"/>
      <c r="E111" s="3"/>
      <c r="F111" s="3"/>
      <c r="G111" s="3"/>
      <c r="H111" s="3"/>
      <c r="I111" s="3"/>
      <c r="J111" s="3"/>
      <c r="K111" s="5"/>
    </row>
    <row r="112" spans="2:11" x14ac:dyDescent="0.25">
      <c r="B112" s="6"/>
      <c r="C112" t="s">
        <v>21</v>
      </c>
      <c r="K112" s="7"/>
    </row>
    <row r="113" spans="2:11" ht="15.75" thickBot="1" x14ac:dyDescent="0.3">
      <c r="B113" s="6"/>
      <c r="D113" t="s">
        <v>22</v>
      </c>
      <c r="F113" s="1" t="s">
        <v>11</v>
      </c>
      <c r="H113" t="s">
        <v>23</v>
      </c>
      <c r="J113" s="1" t="s">
        <v>11</v>
      </c>
      <c r="K113" s="7"/>
    </row>
    <row r="114" spans="2:11" x14ac:dyDescent="0.25">
      <c r="B114" s="6"/>
      <c r="C114" s="22"/>
      <c r="D114" s="10" t="s">
        <v>9</v>
      </c>
      <c r="E114" s="10" t="s">
        <v>10</v>
      </c>
      <c r="F114" s="11" t="s">
        <v>24</v>
      </c>
      <c r="G114" s="24"/>
      <c r="H114" s="22" t="s">
        <v>9</v>
      </c>
      <c r="I114" s="10" t="s">
        <v>10</v>
      </c>
      <c r="J114" s="11" t="s">
        <v>25</v>
      </c>
      <c r="K114" s="7"/>
    </row>
    <row r="115" spans="2:11" x14ac:dyDescent="0.25">
      <c r="B115" s="6"/>
      <c r="C115" s="37" t="s">
        <v>42</v>
      </c>
      <c r="D115" s="12">
        <v>1.1000000000000001</v>
      </c>
      <c r="E115" s="12">
        <v>1.3</v>
      </c>
      <c r="F115" s="13">
        <f>AVERAGE(D115:E115)</f>
        <v>1.2000000000000002</v>
      </c>
      <c r="G115" s="25"/>
      <c r="H115" s="6">
        <v>0.4</v>
      </c>
      <c r="I115">
        <v>0.7</v>
      </c>
      <c r="J115" s="13">
        <f>AVERAGE(H115:I115)</f>
        <v>0.55000000000000004</v>
      </c>
      <c r="K115" s="35">
        <f>+J115/F115</f>
        <v>0.45833333333333331</v>
      </c>
    </row>
    <row r="116" spans="2:11" ht="15.75" thickBot="1" x14ac:dyDescent="0.3">
      <c r="B116" s="6"/>
      <c r="C116" s="33" t="s">
        <v>43</v>
      </c>
      <c r="D116" s="14"/>
      <c r="E116" s="14"/>
      <c r="F116" s="15">
        <v>1.95</v>
      </c>
      <c r="G116" s="26"/>
      <c r="H116" s="8"/>
      <c r="I116" s="4"/>
      <c r="J116" s="15">
        <v>0.7</v>
      </c>
      <c r="K116" s="35">
        <f t="shared" ref="K116" si="2">+J116/F116</f>
        <v>0.35897435897435898</v>
      </c>
    </row>
    <row r="117" spans="2:11" x14ac:dyDescent="0.25">
      <c r="B117" s="6"/>
      <c r="C117" s="41"/>
      <c r="D117" s="12"/>
      <c r="E117" s="12"/>
      <c r="F117" s="48"/>
      <c r="J117" s="48"/>
      <c r="K117" s="35"/>
    </row>
    <row r="118" spans="2:11" x14ac:dyDescent="0.25">
      <c r="B118" s="6"/>
      <c r="C118" s="42"/>
      <c r="D118" s="53"/>
      <c r="E118" s="12"/>
      <c r="F118" s="48"/>
      <c r="J118" s="48"/>
      <c r="K118" s="35"/>
    </row>
    <row r="119" spans="2:11" x14ac:dyDescent="0.25">
      <c r="B119" s="6"/>
      <c r="K119" s="7"/>
    </row>
    <row r="120" spans="2:11" ht="15.75" thickBot="1" x14ac:dyDescent="0.3">
      <c r="B120" s="6"/>
      <c r="C120" t="s">
        <v>45</v>
      </c>
      <c r="K120" s="7"/>
    </row>
    <row r="121" spans="2:11" x14ac:dyDescent="0.25">
      <c r="B121" s="6"/>
      <c r="C121" s="22"/>
      <c r="D121" s="10" t="s">
        <v>9</v>
      </c>
      <c r="E121" s="10" t="s">
        <v>10</v>
      </c>
      <c r="F121" s="11" t="s">
        <v>11</v>
      </c>
      <c r="G121" s="12" t="s">
        <v>26</v>
      </c>
      <c r="K121" s="7"/>
    </row>
    <row r="122" spans="2:11" x14ac:dyDescent="0.25">
      <c r="B122" s="6"/>
      <c r="C122" s="37" t="s">
        <v>42</v>
      </c>
      <c r="D122" s="12">
        <v>14.19</v>
      </c>
      <c r="E122" s="12">
        <v>14.18</v>
      </c>
      <c r="F122" s="44">
        <f>AVERAGE(D122:E122)</f>
        <v>14.184999999999999</v>
      </c>
      <c r="G122" s="27">
        <f>+F122/15</f>
        <v>0.94566666666666654</v>
      </c>
      <c r="K122" s="7"/>
    </row>
    <row r="123" spans="2:11" ht="15.75" thickBot="1" x14ac:dyDescent="0.3">
      <c r="B123" s="6"/>
      <c r="C123" s="33" t="s">
        <v>43</v>
      </c>
      <c r="D123" s="14"/>
      <c r="E123" s="14"/>
      <c r="F123" s="55">
        <v>13.75</v>
      </c>
      <c r="G123" s="27">
        <f>+F123/15</f>
        <v>0.91666666666666663</v>
      </c>
      <c r="K123" s="7"/>
    </row>
    <row r="124" spans="2:11" x14ac:dyDescent="0.25">
      <c r="B124" s="6"/>
      <c r="C124" s="41"/>
      <c r="D124" s="12"/>
      <c r="E124" s="12"/>
      <c r="F124" s="54"/>
      <c r="G124" s="27"/>
      <c r="K124" s="7"/>
    </row>
    <row r="125" spans="2:11" x14ac:dyDescent="0.25">
      <c r="B125" s="6"/>
      <c r="C125" s="42"/>
      <c r="D125" s="12"/>
      <c r="E125" s="12"/>
      <c r="F125" s="54"/>
      <c r="G125" s="27"/>
      <c r="K125" s="7"/>
    </row>
    <row r="126" spans="2:11" ht="15.75" thickBot="1" x14ac:dyDescent="0.3">
      <c r="B126" s="8"/>
      <c r="C126" s="4"/>
      <c r="D126" s="4"/>
      <c r="E126" s="4"/>
      <c r="F126" s="4"/>
      <c r="G126" s="4"/>
      <c r="H126" s="4"/>
      <c r="I126" s="4"/>
      <c r="J126" s="4"/>
      <c r="K126" s="9"/>
    </row>
    <row r="133" spans="2:7" ht="15.75" thickBot="1" x14ac:dyDescent="0.3"/>
    <row r="134" spans="2:7" ht="15.75" thickBot="1" x14ac:dyDescent="0.3">
      <c r="B134" s="2"/>
      <c r="C134" s="3" t="s">
        <v>18</v>
      </c>
      <c r="D134" s="3"/>
      <c r="E134" s="3"/>
      <c r="F134" s="3"/>
      <c r="G134" s="5"/>
    </row>
    <row r="135" spans="2:7" x14ac:dyDescent="0.25">
      <c r="B135" s="6"/>
      <c r="C135" s="2"/>
      <c r="D135" s="19" t="s">
        <v>19</v>
      </c>
      <c r="G135" s="7"/>
    </row>
    <row r="136" spans="2:7" x14ac:dyDescent="0.25">
      <c r="B136" s="6"/>
      <c r="C136" s="37" t="s">
        <v>42</v>
      </c>
      <c r="D136" s="20">
        <v>84</v>
      </c>
      <c r="G136" s="7"/>
    </row>
    <row r="137" spans="2:7" ht="15.75" thickBot="1" x14ac:dyDescent="0.3">
      <c r="B137" s="6"/>
      <c r="C137" s="33" t="s">
        <v>43</v>
      </c>
      <c r="D137" s="21">
        <v>100</v>
      </c>
      <c r="G137" s="7"/>
    </row>
    <row r="138" spans="2:7" x14ac:dyDescent="0.25">
      <c r="B138" s="6"/>
      <c r="C138" s="41"/>
      <c r="D138" s="12"/>
      <c r="G138" s="7"/>
    </row>
    <row r="139" spans="2:7" x14ac:dyDescent="0.25">
      <c r="B139" s="6"/>
      <c r="C139" s="42"/>
      <c r="D139" s="12"/>
      <c r="G139" s="7"/>
    </row>
    <row r="140" spans="2:7" ht="15.75" thickBot="1" x14ac:dyDescent="0.3">
      <c r="B140" s="8"/>
      <c r="C140" s="4"/>
      <c r="D140" s="4"/>
      <c r="E140" s="4"/>
      <c r="F140" s="4"/>
      <c r="G140" s="9"/>
    </row>
    <row r="154" spans="2:6" x14ac:dyDescent="0.25">
      <c r="B154" t="s">
        <v>37</v>
      </c>
    </row>
    <row r="156" spans="2:6" ht="15.75" thickBot="1" x14ac:dyDescent="0.3">
      <c r="B156" t="s">
        <v>38</v>
      </c>
    </row>
    <row r="157" spans="2:6" x14ac:dyDescent="0.25">
      <c r="B157" s="2"/>
      <c r="C157" s="3" t="s">
        <v>34</v>
      </c>
      <c r="D157" s="3" t="s">
        <v>35</v>
      </c>
      <c r="E157" s="3" t="s">
        <v>36</v>
      </c>
      <c r="F157" s="34" t="s">
        <v>11</v>
      </c>
    </row>
    <row r="158" spans="2:6" x14ac:dyDescent="0.25">
      <c r="B158" s="37" t="s">
        <v>42</v>
      </c>
      <c r="C158" s="56">
        <v>1.35</v>
      </c>
      <c r="D158" s="56">
        <v>1.32</v>
      </c>
      <c r="E158" s="56">
        <v>1.33</v>
      </c>
      <c r="F158" s="45">
        <f>AVERAGE(C158:E158)</f>
        <v>1.3333333333333333</v>
      </c>
    </row>
    <row r="159" spans="2:6" ht="15.75" thickBot="1" x14ac:dyDescent="0.3">
      <c r="B159" s="33" t="s">
        <v>43</v>
      </c>
      <c r="C159" s="43">
        <v>1.1000000000000001</v>
      </c>
      <c r="D159" s="43">
        <v>1.0900000000000001</v>
      </c>
      <c r="E159" s="43">
        <v>1.1399999999999999</v>
      </c>
      <c r="F159" s="46">
        <f t="shared" ref="F159" si="3">AVERAGE(C159:E159)</f>
        <v>1.1100000000000001</v>
      </c>
    </row>
    <row r="160" spans="2:6" x14ac:dyDescent="0.25">
      <c r="B160" s="41"/>
      <c r="F160" s="39"/>
    </row>
    <row r="161" spans="2:6" x14ac:dyDescent="0.25">
      <c r="B161" s="42"/>
      <c r="F161" s="39"/>
    </row>
    <row r="162" spans="2:6" x14ac:dyDescent="0.25">
      <c r="F162" s="1"/>
    </row>
    <row r="163" spans="2:6" x14ac:dyDescent="0.25">
      <c r="F163" s="1"/>
    </row>
    <row r="164" spans="2:6" x14ac:dyDescent="0.25">
      <c r="F164" s="1"/>
    </row>
    <row r="165" spans="2:6" x14ac:dyDescent="0.25">
      <c r="B165" s="38"/>
      <c r="F165" s="39"/>
    </row>
    <row r="166" spans="2:6" x14ac:dyDescent="0.25">
      <c r="B166" s="40"/>
      <c r="F166" s="39"/>
    </row>
    <row r="167" spans="2:6" x14ac:dyDescent="0.25">
      <c r="B167" s="41"/>
      <c r="F167" s="39"/>
    </row>
    <row r="168" spans="2:6" x14ac:dyDescent="0.25">
      <c r="F168" s="39"/>
    </row>
    <row r="169" spans="2:6" ht="15.75" thickBot="1" x14ac:dyDescent="0.3">
      <c r="B169" s="38" t="s">
        <v>50</v>
      </c>
      <c r="F169" s="1"/>
    </row>
    <row r="170" spans="2:6" x14ac:dyDescent="0.25">
      <c r="B170" s="22"/>
      <c r="C170" s="10" t="s">
        <v>49</v>
      </c>
      <c r="D170" s="11" t="s">
        <v>47</v>
      </c>
      <c r="F170" s="1"/>
    </row>
    <row r="171" spans="2:6" x14ac:dyDescent="0.25">
      <c r="B171" s="57" t="s">
        <v>42</v>
      </c>
      <c r="C171" s="12">
        <v>224</v>
      </c>
      <c r="D171" s="59">
        <f>+C171/200-1</f>
        <v>0.12000000000000011</v>
      </c>
      <c r="F171" s="39"/>
    </row>
    <row r="172" spans="2:6" ht="15.75" thickBot="1" x14ac:dyDescent="0.3">
      <c r="B172" s="58" t="s">
        <v>43</v>
      </c>
      <c r="C172" s="14">
        <v>208</v>
      </c>
      <c r="D172" s="60">
        <f>+C172/200-1</f>
        <v>4.0000000000000036E-2</v>
      </c>
      <c r="F172" s="39"/>
    </row>
    <row r="173" spans="2:6" x14ac:dyDescent="0.25">
      <c r="B173" s="41"/>
      <c r="F173" s="39"/>
    </row>
    <row r="174" spans="2:6" x14ac:dyDescent="0.25">
      <c r="B174" t="s">
        <v>46</v>
      </c>
      <c r="F174" s="39"/>
    </row>
    <row r="175" spans="2:6" x14ac:dyDescent="0.25">
      <c r="B175" t="s">
        <v>48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2022-10-06T17:57:25Z</dcterms:created>
  <dcterms:modified xsi:type="dcterms:W3CDTF">2024-01-29T14:23:01Z</dcterms:modified>
</cp:coreProperties>
</file>